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I33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<sst xmlns="http://schemas.openxmlformats.org/spreadsheetml/2006/main" count="202" uniqueCount="130">
  <si>
    <t>Ionescu Marius</t>
  </si>
  <si>
    <t xml:space="preserve"> </t>
  </si>
  <si>
    <t>intocmit</t>
  </si>
  <si>
    <t xml:space="preserve">                                                                                                                                                      </t>
  </si>
  <si>
    <t>Ec. Gabriela Blaga</t>
  </si>
  <si>
    <t>Şef Serviciu</t>
  </si>
  <si>
    <t>ec. Camelia Stretea</t>
  </si>
  <si>
    <t>Ec. Adriana Hluhaniuc</t>
  </si>
  <si>
    <t>Ec. Carmen Prodan</t>
  </si>
  <si>
    <t>Director executiv  - Direcţia Relaţii Contractuale</t>
  </si>
  <si>
    <t>Director executiv - Direcţia Economică</t>
  </si>
  <si>
    <t>Preşedinte - Director general</t>
  </si>
  <si>
    <t xml:space="preserve">TOTAL GENERAL </t>
  </si>
  <si>
    <t>TOTAL</t>
  </si>
  <si>
    <t>ORTODAC</t>
  </si>
  <si>
    <t>0257</t>
  </si>
  <si>
    <t>69XXX00</t>
  </si>
  <si>
    <t>ROMITALIA</t>
  </si>
  <si>
    <t>EZ70350</t>
  </si>
  <si>
    <t>Bucuresti</t>
  </si>
  <si>
    <t xml:space="preserve">01.05. </t>
  </si>
  <si>
    <t>MG EXIM</t>
  </si>
  <si>
    <t>R060TR</t>
  </si>
  <si>
    <t>01.05. 2015</t>
  </si>
  <si>
    <t>02651</t>
  </si>
  <si>
    <t>069XXX0</t>
  </si>
  <si>
    <t>EZ27005</t>
  </si>
  <si>
    <t>CLARFON</t>
  </si>
  <si>
    <t>RO02TR</t>
  </si>
  <si>
    <t>EZ70050</t>
  </si>
  <si>
    <t>5069XXX</t>
  </si>
  <si>
    <t>01.05.  2015</t>
  </si>
  <si>
    <t>007625</t>
  </si>
  <si>
    <t>RECUPERARE</t>
  </si>
  <si>
    <t>EZ2704</t>
  </si>
  <si>
    <t>ADAPTARE</t>
  </si>
  <si>
    <t>RO46TR</t>
  </si>
  <si>
    <t>008873</t>
  </si>
  <si>
    <t>EZ27025</t>
  </si>
  <si>
    <t>ANCEU</t>
  </si>
  <si>
    <t>RO59TR</t>
  </si>
  <si>
    <t>008524</t>
  </si>
  <si>
    <t>EZ2700</t>
  </si>
  <si>
    <t>RO26TR</t>
  </si>
  <si>
    <t>001399</t>
  </si>
  <si>
    <t>069XXX</t>
  </si>
  <si>
    <t>HARTMANN</t>
  </si>
  <si>
    <t>EZ47045</t>
  </si>
  <si>
    <t>Mures</t>
  </si>
  <si>
    <t>Tg. Mureş</t>
  </si>
  <si>
    <t xml:space="preserve">PAUL </t>
  </si>
  <si>
    <t>RO24TR</t>
  </si>
  <si>
    <t>009250</t>
  </si>
  <si>
    <t>NEUROLOGY</t>
  </si>
  <si>
    <t>EZ4215</t>
  </si>
  <si>
    <t>Ilfov</t>
  </si>
  <si>
    <t>Sintesti</t>
  </si>
  <si>
    <t>SERVICES</t>
  </si>
  <si>
    <t>RO09TR</t>
  </si>
  <si>
    <t xml:space="preserve">MEDICAL </t>
  </si>
  <si>
    <t>ROMANIA GAZ</t>
  </si>
  <si>
    <t xml:space="preserve">MESSER </t>
  </si>
  <si>
    <t>RO67TREZ7005069XXX001966</t>
  </si>
  <si>
    <t>RO12TREZ7005069XXX002568</t>
  </si>
  <si>
    <t>ORTOPEDICA</t>
  </si>
  <si>
    <t>AIR LIQUIDE VITALAIRE</t>
  </si>
  <si>
    <t>ATOMEDICAL VEST</t>
  </si>
  <si>
    <t>RO97TREZ6215069XXX003608</t>
  </si>
  <si>
    <t>Timisoara</t>
  </si>
  <si>
    <t xml:space="preserve">LINDE GAZ </t>
  </si>
  <si>
    <t>RO27TREZ7005069XXX005305</t>
  </si>
  <si>
    <t>BIOSINTEX</t>
  </si>
  <si>
    <t>NEWMEDICS</t>
  </si>
  <si>
    <t>RO29TREZ2165069XXX015101</t>
  </si>
  <si>
    <t>Cluj Napoca</t>
  </si>
  <si>
    <t>PROTMED PROTETIKA</t>
  </si>
  <si>
    <t>RO92TREZ7005069XXX003941</t>
  </si>
  <si>
    <t>AUDIO NOVA</t>
  </si>
  <si>
    <t>RO62TREZ2165069XXX009560</t>
  </si>
  <si>
    <t>ROMSOUND</t>
  </si>
  <si>
    <t>RO53TREZ2165069XXX011177</t>
  </si>
  <si>
    <t>MEDICA M3 COMEXIM</t>
  </si>
  <si>
    <t>RO94TREZ4215069XXX002288</t>
  </si>
  <si>
    <t>MOTIVATION</t>
  </si>
  <si>
    <t>01.05.   2015</t>
  </si>
  <si>
    <t>RO63TREZ7005069XXX003008</t>
  </si>
  <si>
    <t>MEDICAL EXPRESS</t>
  </si>
  <si>
    <t>plata</t>
  </si>
  <si>
    <t>RON</t>
  </si>
  <si>
    <t>raport control</t>
  </si>
  <si>
    <t>platita</t>
  </si>
  <si>
    <t>beneficiarului</t>
  </si>
  <si>
    <t>suma</t>
  </si>
  <si>
    <t xml:space="preserve">data </t>
  </si>
  <si>
    <t>numar</t>
  </si>
  <si>
    <t>legal</t>
  </si>
  <si>
    <t>contr.</t>
  </si>
  <si>
    <t xml:space="preserve">Ramas  de </t>
  </si>
  <si>
    <t>Suma de plata</t>
  </si>
  <si>
    <t>Retineri</t>
  </si>
  <si>
    <t>Refuz</t>
  </si>
  <si>
    <t>Suma</t>
  </si>
  <si>
    <t>trimis in ERP in</t>
  </si>
  <si>
    <t xml:space="preserve">Suma datorata </t>
  </si>
  <si>
    <t>Factura</t>
  </si>
  <si>
    <t>Nr. Cont</t>
  </si>
  <si>
    <t>Trezoreria</t>
  </si>
  <si>
    <t>Data ang.</t>
  </si>
  <si>
    <t>Nr</t>
  </si>
  <si>
    <t>Localitatea</t>
  </si>
  <si>
    <t>Beneficiar</t>
  </si>
  <si>
    <t>Nr.crt</t>
  </si>
  <si>
    <t>CAS Maramures</t>
  </si>
  <si>
    <t>in luna iulie 2017</t>
  </si>
  <si>
    <t xml:space="preserve">ORTOPROFIL </t>
  </si>
  <si>
    <t>BIANGI</t>
  </si>
  <si>
    <t>IMPEX</t>
  </si>
  <si>
    <t>ORTOTECH</t>
  </si>
  <si>
    <t>AGENT</t>
  </si>
  <si>
    <t>MEDICAL</t>
  </si>
  <si>
    <t>BEST</t>
  </si>
  <si>
    <t>MEDIC</t>
  </si>
  <si>
    <t>MAG</t>
  </si>
  <si>
    <t>VALDOMEDICA</t>
  </si>
  <si>
    <t>TRADING</t>
  </si>
  <si>
    <t>THERANOVA</t>
  </si>
  <si>
    <t>PROTEZARE</t>
  </si>
  <si>
    <t>2400242</t>
  </si>
  <si>
    <t>2,49</t>
  </si>
  <si>
    <t>Centralizatorul facturilor aferente dispozitivelor medicale platite in luna  august 2017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</si>
</sst>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44" fontId="3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4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4" fontId="3" fillId="33" borderId="0" xfId="56" applyNumberFormat="1" applyFont="1" applyFill="1">
      <alignment/>
      <protection/>
    </xf>
    <xf numFmtId="4" fontId="3" fillId="33" borderId="0" xfId="0" applyNumberFormat="1" applyFont="1" applyFill="1" applyBorder="1" applyAlignment="1">
      <alignment/>
    </xf>
    <xf numFmtId="0" fontId="4" fillId="33" borderId="0" xfId="55" applyFont="1" applyFill="1" applyAlignment="1">
      <alignment horizontal="center"/>
      <protection/>
    </xf>
    <xf numFmtId="0" fontId="4" fillId="33" borderId="0" xfId="55" applyFont="1" applyFill="1" applyBorder="1" applyAlignment="1">
      <alignment/>
      <protection/>
    </xf>
    <xf numFmtId="4" fontId="3" fillId="33" borderId="0" xfId="55" applyNumberFormat="1" applyFont="1" applyFill="1" applyAlignment="1">
      <alignment horizontal="left"/>
      <protection/>
    </xf>
    <xf numFmtId="0" fontId="3" fillId="33" borderId="0" xfId="56" applyFont="1" applyFill="1" applyBorder="1">
      <alignment/>
      <protection/>
    </xf>
    <xf numFmtId="0" fontId="3" fillId="0" borderId="0" xfId="55" applyFont="1" applyFill="1" applyBorder="1" applyAlignment="1">
      <alignment vertical="center"/>
      <protection/>
    </xf>
    <xf numFmtId="0" fontId="0" fillId="33" borderId="0" xfId="0" applyFill="1" applyAlignment="1">
      <alignment/>
    </xf>
    <xf numFmtId="4" fontId="3" fillId="33" borderId="0" xfId="55" applyNumberFormat="1" applyFont="1" applyFill="1" applyAlignment="1">
      <alignment horizontal="center"/>
      <protection/>
    </xf>
    <xf numFmtId="0" fontId="3" fillId="33" borderId="0" xfId="55" applyFont="1" applyFill="1" applyBorder="1">
      <alignment/>
      <protection/>
    </xf>
    <xf numFmtId="0" fontId="4" fillId="0" borderId="0" xfId="55" applyFont="1" applyBorder="1" applyAlignment="1">
      <alignment vertical="center"/>
      <protection/>
    </xf>
    <xf numFmtId="4" fontId="4" fillId="33" borderId="0" xfId="55" applyNumberFormat="1" applyFont="1" applyFill="1" applyBorder="1" applyAlignment="1">
      <alignment/>
      <protection/>
    </xf>
    <xf numFmtId="0" fontId="3" fillId="33" borderId="0" xfId="55" applyFont="1" applyFill="1" applyAlignment="1">
      <alignment horizontal="center"/>
      <protection/>
    </xf>
    <xf numFmtId="0" fontId="3" fillId="33" borderId="0" xfId="55" applyFont="1" applyFill="1" applyBorder="1" applyAlignment="1">
      <alignment/>
      <protection/>
    </xf>
    <xf numFmtId="4" fontId="4" fillId="33" borderId="10" xfId="56" applyNumberFormat="1" applyFont="1" applyFill="1" applyBorder="1">
      <alignment/>
      <protection/>
    </xf>
    <xf numFmtId="0" fontId="4" fillId="33" borderId="11" xfId="56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4" fontId="3" fillId="33" borderId="12" xfId="56" applyNumberFormat="1" applyFont="1" applyFill="1" applyBorder="1" applyAlignment="1">
      <alignment horizontal="right"/>
      <protection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/>
    </xf>
    <xf numFmtId="4" fontId="4" fillId="33" borderId="12" xfId="56" applyNumberFormat="1" applyFont="1" applyFill="1" applyBorder="1" applyAlignment="1">
      <alignment horizontal="right"/>
      <protection/>
    </xf>
    <xf numFmtId="0" fontId="3" fillId="33" borderId="13" xfId="56" applyFont="1" applyFill="1" applyBorder="1" applyAlignment="1">
      <alignment horizontal="center"/>
      <protection/>
    </xf>
    <xf numFmtId="0" fontId="3" fillId="33" borderId="12" xfId="0" applyFont="1" applyFill="1" applyBorder="1" applyAlignment="1">
      <alignment horizontal="center" vertical="center"/>
    </xf>
    <xf numFmtId="4" fontId="4" fillId="33" borderId="12" xfId="56" applyNumberFormat="1" applyFont="1" applyFill="1" applyBorder="1">
      <alignment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/>
    </xf>
    <xf numFmtId="4" fontId="3" fillId="33" borderId="12" xfId="56" applyNumberFormat="1" applyFont="1" applyFill="1" applyBorder="1">
      <alignment/>
      <protection/>
    </xf>
    <xf numFmtId="0" fontId="4" fillId="33" borderId="16" xfId="56" applyFont="1" applyFill="1" applyBorder="1" applyAlignment="1">
      <alignment horizontal="center" vertical="center" wrapText="1"/>
      <protection/>
    </xf>
    <xf numFmtId="0" fontId="2" fillId="33" borderId="11" xfId="0" applyFont="1" applyFill="1" applyBorder="1" applyAlignment="1">
      <alignment/>
    </xf>
    <xf numFmtId="4" fontId="3" fillId="33" borderId="10" xfId="56" applyNumberFormat="1" applyFont="1" applyFill="1" applyBorder="1">
      <alignment/>
      <protection/>
    </xf>
    <xf numFmtId="14" fontId="2" fillId="33" borderId="10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horizontal="center" vertical="center"/>
    </xf>
    <xf numFmtId="0" fontId="4" fillId="33" borderId="10" xfId="56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/>
      <protection/>
    </xf>
    <xf numFmtId="0" fontId="3" fillId="33" borderId="10" xfId="56" applyFont="1" applyFill="1" applyBorder="1">
      <alignment/>
      <protection/>
    </xf>
    <xf numFmtId="0" fontId="3" fillId="33" borderId="12" xfId="56" applyFont="1" applyFill="1" applyBorder="1">
      <alignment/>
      <protection/>
    </xf>
    <xf numFmtId="0" fontId="2" fillId="33" borderId="12" xfId="0" applyFont="1" applyFill="1" applyBorder="1" applyAlignment="1">
      <alignment horizontal="center"/>
    </xf>
    <xf numFmtId="4" fontId="3" fillId="33" borderId="10" xfId="56" applyNumberFormat="1" applyFont="1" applyFill="1" applyBorder="1" applyAlignment="1">
      <alignment horizontal="right"/>
      <protection/>
    </xf>
    <xf numFmtId="2" fontId="2" fillId="33" borderId="10" xfId="0" applyNumberFormat="1" applyFont="1" applyFill="1" applyBorder="1" applyAlignment="1">
      <alignment/>
    </xf>
    <xf numFmtId="0" fontId="4" fillId="33" borderId="0" xfId="56" applyFont="1" applyFill="1" applyBorder="1" applyAlignment="1">
      <alignment horizontal="center" vertical="center" wrapText="1"/>
      <protection/>
    </xf>
    <xf numFmtId="0" fontId="4" fillId="33" borderId="18" xfId="56" applyFont="1" applyFill="1" applyBorder="1" applyAlignment="1">
      <alignment horizontal="center" vertical="center" wrapText="1"/>
      <protection/>
    </xf>
    <xf numFmtId="14" fontId="3" fillId="33" borderId="12" xfId="56" applyNumberFormat="1" applyFont="1" applyFill="1" applyBorder="1" applyAlignment="1">
      <alignment horizontal="center"/>
      <protection/>
    </xf>
    <xf numFmtId="0" fontId="3" fillId="33" borderId="19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/>
    </xf>
    <xf numFmtId="0" fontId="3" fillId="33" borderId="20" xfId="0" applyFont="1" applyFill="1" applyBorder="1" applyAlignment="1">
      <alignment horizontal="center" vertical="center"/>
    </xf>
    <xf numFmtId="0" fontId="3" fillId="33" borderId="12" xfId="56" applyFont="1" applyFill="1" applyBorder="1" applyAlignment="1">
      <alignment horizontal="center"/>
      <protection/>
    </xf>
    <xf numFmtId="4" fontId="2" fillId="33" borderId="10" xfId="56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2" fontId="3" fillId="33" borderId="10" xfId="56" applyNumberFormat="1" applyFont="1" applyFill="1" applyBorder="1" applyAlignment="1">
      <alignment horizontal="right"/>
      <protection/>
    </xf>
    <xf numFmtId="0" fontId="2" fillId="33" borderId="17" xfId="0" applyFont="1" applyFill="1" applyBorder="1" applyAlignment="1">
      <alignment/>
    </xf>
    <xf numFmtId="2" fontId="2" fillId="33" borderId="17" xfId="0" applyNumberFormat="1" applyFont="1" applyFill="1" applyBorder="1" applyAlignment="1">
      <alignment/>
    </xf>
    <xf numFmtId="0" fontId="4" fillId="33" borderId="10" xfId="56" applyFont="1" applyFill="1" applyBorder="1" applyAlignment="1">
      <alignment horizontal="center"/>
      <protection/>
    </xf>
    <xf numFmtId="0" fontId="4" fillId="33" borderId="10" xfId="56" applyFont="1" applyFill="1" applyBorder="1">
      <alignment/>
      <protection/>
    </xf>
    <xf numFmtId="0" fontId="5" fillId="33" borderId="10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/>
    </xf>
    <xf numFmtId="4" fontId="4" fillId="33" borderId="10" xfId="55" applyNumberFormat="1" applyFont="1" applyFill="1" applyBorder="1">
      <alignment/>
      <protection/>
    </xf>
    <xf numFmtId="14" fontId="3" fillId="33" borderId="10" xfId="55" applyNumberFormat="1" applyFont="1" applyFill="1" applyBorder="1" applyAlignment="1">
      <alignment horizontal="center"/>
      <protection/>
    </xf>
    <xf numFmtId="4" fontId="44" fillId="33" borderId="12" xfId="56" applyNumberFormat="1" applyFont="1" applyFill="1" applyBorder="1">
      <alignment/>
      <protection/>
    </xf>
    <xf numFmtId="0" fontId="45" fillId="33" borderId="12" xfId="0" applyFont="1" applyFill="1" applyBorder="1" applyAlignment="1">
      <alignment/>
    </xf>
    <xf numFmtId="0" fontId="7" fillId="33" borderId="0" xfId="55" applyFont="1" applyFill="1" applyAlignment="1">
      <alignment/>
      <protection/>
    </xf>
    <xf numFmtId="0" fontId="4" fillId="33" borderId="0" xfId="55" applyFont="1" applyFill="1" applyAlignment="1">
      <alignment/>
      <protection/>
    </xf>
    <xf numFmtId="0" fontId="0" fillId="33" borderId="10" xfId="0" applyFill="1" applyBorder="1" applyAlignment="1">
      <alignment/>
    </xf>
    <xf numFmtId="0" fontId="3" fillId="33" borderId="10" xfId="55" applyFont="1" applyFill="1" applyBorder="1" applyAlignment="1">
      <alignment horizontal="center" shrinkToFit="1"/>
      <protection/>
    </xf>
    <xf numFmtId="2" fontId="0" fillId="33" borderId="10" xfId="0" applyNumberFormat="1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55" applyFont="1" applyFill="1" applyBorder="1" applyAlignment="1">
      <alignment horizontal="right"/>
      <protection/>
    </xf>
    <xf numFmtId="0" fontId="2" fillId="33" borderId="10" xfId="56" applyFont="1" applyFill="1" applyBorder="1">
      <alignment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14" fontId="2" fillId="33" borderId="13" xfId="0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4" fontId="0" fillId="33" borderId="23" xfId="0" applyNumberFormat="1" applyFill="1" applyBorder="1" applyAlignment="1">
      <alignment horizontal="right"/>
    </xf>
    <xf numFmtId="14" fontId="0" fillId="33" borderId="10" xfId="0" applyNumberFormat="1" applyFill="1" applyBorder="1" applyAlignment="1">
      <alignment/>
    </xf>
    <xf numFmtId="4" fontId="3" fillId="33" borderId="10" xfId="55" applyNumberFormat="1" applyFont="1" applyFill="1" applyBorder="1" applyAlignment="1">
      <alignment horizontal="right"/>
      <protection/>
    </xf>
    <xf numFmtId="49" fontId="3" fillId="33" borderId="10" xfId="55" applyNumberFormat="1" applyFont="1" applyFill="1" applyBorder="1" applyAlignment="1">
      <alignment horizontal="right"/>
      <protection/>
    </xf>
    <xf numFmtId="0" fontId="0" fillId="33" borderId="23" xfId="0" applyFill="1" applyBorder="1" applyAlignment="1">
      <alignment horizontal="right"/>
    </xf>
    <xf numFmtId="4" fontId="0" fillId="33" borderId="24" xfId="0" applyNumberFormat="1" applyFill="1" applyBorder="1" applyAlignment="1">
      <alignment horizontal="right"/>
    </xf>
    <xf numFmtId="4" fontId="0" fillId="33" borderId="25" xfId="0" applyNumberFormat="1" applyFill="1" applyBorder="1" applyAlignment="1">
      <alignment horizontal="right"/>
    </xf>
    <xf numFmtId="0" fontId="3" fillId="33" borderId="12" xfId="55" applyFont="1" applyFill="1" applyBorder="1" applyAlignment="1">
      <alignment horizontal="center" vertical="center"/>
      <protection/>
    </xf>
    <xf numFmtId="4" fontId="3" fillId="33" borderId="10" xfId="55" applyNumberFormat="1" applyFont="1" applyFill="1" applyBorder="1" applyAlignment="1">
      <alignment horizontal="center" vertical="center"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justify"/>
    </xf>
    <xf numFmtId="0" fontId="3" fillId="0" borderId="17" xfId="0" applyFont="1" applyFill="1" applyBorder="1" applyAlignment="1">
      <alignment vertical="center"/>
    </xf>
    <xf numFmtId="4" fontId="3" fillId="33" borderId="21" xfId="55" applyNumberFormat="1" applyFont="1" applyFill="1" applyBorder="1" applyAlignment="1">
      <alignment horizontal="center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7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33" borderId="17" xfId="56" applyFont="1" applyFill="1" applyBorder="1" applyAlignment="1">
      <alignment horizontal="center" vertical="center" wrapText="1"/>
      <protection/>
    </xf>
    <xf numFmtId="0" fontId="4" fillId="33" borderId="15" xfId="56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 wrapText="1"/>
    </xf>
    <xf numFmtId="4" fontId="4" fillId="33" borderId="0" xfId="55" applyNumberFormat="1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3" fillId="33" borderId="21" xfId="55" applyFont="1" applyFill="1" applyBorder="1" applyAlignment="1">
      <alignment horizont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justify"/>
    </xf>
    <xf numFmtId="0" fontId="3" fillId="0" borderId="17" xfId="0" applyFont="1" applyFill="1" applyBorder="1" applyAlignment="1">
      <alignment horizontal="center" vertical="justify"/>
    </xf>
    <xf numFmtId="0" fontId="0" fillId="33" borderId="0" xfId="0" applyFill="1" applyAlignment="1">
      <alignment horizontal="left"/>
    </xf>
    <xf numFmtId="0" fontId="4" fillId="33" borderId="0" xfId="55" applyFont="1" applyFill="1" applyAlignment="1">
      <alignment horizontal="left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left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left" vertical="center" wrapText="1"/>
      <protection/>
    </xf>
    <xf numFmtId="4" fontId="3" fillId="33" borderId="20" xfId="55" applyNumberFormat="1" applyFont="1" applyFill="1" applyBorder="1">
      <alignment/>
      <protection/>
    </xf>
    <xf numFmtId="0" fontId="3" fillId="33" borderId="17" xfId="55" applyFont="1" applyFill="1" applyBorder="1" applyAlignment="1">
      <alignment horizontal="center"/>
      <protection/>
    </xf>
    <xf numFmtId="4" fontId="3" fillId="33" borderId="11" xfId="55" applyNumberFormat="1" applyFont="1" applyFill="1" applyBorder="1" applyAlignment="1">
      <alignment horizontal="center" vertical="center"/>
      <protection/>
    </xf>
    <xf numFmtId="0" fontId="3" fillId="33" borderId="17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left" vertical="center"/>
      <protection/>
    </xf>
    <xf numFmtId="0" fontId="6" fillId="33" borderId="12" xfId="55" applyFont="1" applyFill="1" applyBorder="1" applyAlignment="1">
      <alignment horizontal="center" vertical="center"/>
      <protection/>
    </xf>
    <xf numFmtId="0" fontId="6" fillId="33" borderId="13" xfId="55" applyFont="1" applyFill="1" applyBorder="1" applyAlignment="1">
      <alignment horizontal="center" vertical="center"/>
      <protection/>
    </xf>
    <xf numFmtId="0" fontId="3" fillId="33" borderId="12" xfId="55" applyFont="1" applyFill="1" applyBorder="1" applyAlignment="1">
      <alignment horizontal="left" vertical="center" wrapText="1"/>
      <protection/>
    </xf>
    <xf numFmtId="4" fontId="3" fillId="33" borderId="22" xfId="55" applyNumberFormat="1" applyFont="1" applyFill="1" applyBorder="1">
      <alignment/>
      <protection/>
    </xf>
    <xf numFmtId="49" fontId="3" fillId="33" borderId="22" xfId="55" applyNumberFormat="1" applyFont="1" applyFill="1" applyBorder="1">
      <alignment/>
      <protection/>
    </xf>
    <xf numFmtId="0" fontId="3" fillId="33" borderId="12" xfId="55" applyFont="1" applyFill="1" applyBorder="1" applyAlignment="1">
      <alignment horizontal="center"/>
      <protection/>
    </xf>
    <xf numFmtId="0" fontId="0" fillId="33" borderId="17" xfId="0" applyFill="1" applyBorder="1" applyAlignment="1">
      <alignment/>
    </xf>
    <xf numFmtId="0" fontId="3" fillId="33" borderId="14" xfId="55" applyFont="1" applyFill="1" applyBorder="1" applyAlignment="1">
      <alignment horizontal="left" vertical="center"/>
      <protection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4" xfId="55" applyFont="1" applyFill="1" applyBorder="1" applyAlignment="1">
      <alignment horizontal="center" vertical="center"/>
      <protection/>
    </xf>
    <xf numFmtId="0" fontId="3" fillId="33" borderId="15" xfId="55" applyFont="1" applyFill="1" applyBorder="1" applyAlignment="1">
      <alignment horizontal="left" vertical="center" wrapText="1"/>
      <protection/>
    </xf>
    <xf numFmtId="0" fontId="3" fillId="33" borderId="15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left" vertical="center"/>
      <protection/>
    </xf>
    <xf numFmtId="14" fontId="3" fillId="33" borderId="17" xfId="55" applyNumberFormat="1" applyFont="1" applyFill="1" applyBorder="1" applyAlignment="1">
      <alignment horizontal="justify" vertical="center"/>
      <protection/>
    </xf>
    <xf numFmtId="0" fontId="3" fillId="33" borderId="17" xfId="55" applyFont="1" applyFill="1" applyBorder="1" applyAlignment="1">
      <alignment horizontal="justify" vertical="center"/>
      <protection/>
    </xf>
    <xf numFmtId="0" fontId="3" fillId="33" borderId="14" xfId="55" applyFont="1" applyFill="1" applyBorder="1" applyAlignment="1">
      <alignment horizontal="left" vertical="center"/>
      <protection/>
    </xf>
    <xf numFmtId="0" fontId="3" fillId="33" borderId="15" xfId="55" applyFont="1" applyFill="1" applyBorder="1" applyAlignment="1">
      <alignment horizontal="center" vertical="center"/>
      <protection/>
    </xf>
    <xf numFmtId="14" fontId="3" fillId="33" borderId="15" xfId="55" applyNumberFormat="1" applyFont="1" applyFill="1" applyBorder="1" applyAlignment="1">
      <alignment horizontal="justify" vertical="center"/>
      <protection/>
    </xf>
    <xf numFmtId="0" fontId="3" fillId="33" borderId="15" xfId="55" applyFont="1" applyFill="1" applyBorder="1" applyAlignment="1">
      <alignment horizontal="left" vertical="center" wrapText="1"/>
      <protection/>
    </xf>
    <xf numFmtId="0" fontId="3" fillId="33" borderId="15" xfId="55" applyFont="1" applyFill="1" applyBorder="1" applyAlignment="1">
      <alignment horizontal="justify" vertical="center"/>
      <protection/>
    </xf>
    <xf numFmtId="0" fontId="4" fillId="33" borderId="16" xfId="55" applyFont="1" applyFill="1" applyBorder="1" applyAlignment="1">
      <alignment horizontal="center" vertical="center" wrapText="1"/>
      <protection/>
    </xf>
    <xf numFmtId="14" fontId="3" fillId="33" borderId="12" xfId="55" applyNumberFormat="1" applyFont="1" applyFill="1" applyBorder="1" applyAlignment="1">
      <alignment horizontal="justify" vertical="center"/>
      <protection/>
    </xf>
    <xf numFmtId="0" fontId="3" fillId="33" borderId="12" xfId="55" applyFont="1" applyFill="1" applyBorder="1" applyAlignment="1">
      <alignment horizontal="justify" vertical="center"/>
      <protection/>
    </xf>
    <xf numFmtId="0" fontId="4" fillId="33" borderId="17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left" vertical="center"/>
      <protection/>
    </xf>
    <xf numFmtId="14" fontId="3" fillId="33" borderId="10" xfId="55" applyNumberFormat="1" applyFont="1" applyFill="1" applyBorder="1" applyAlignment="1">
      <alignment horizontal="justify" vertical="center"/>
      <protection/>
    </xf>
    <xf numFmtId="0" fontId="3" fillId="33" borderId="10" xfId="55" applyFont="1" applyFill="1" applyBorder="1" applyAlignment="1">
      <alignment horizontal="left" vertical="center" wrapText="1"/>
      <protection/>
    </xf>
    <xf numFmtId="0" fontId="3" fillId="33" borderId="10" xfId="55" applyFont="1" applyFill="1" applyBorder="1" applyAlignment="1">
      <alignment horizontal="justify" vertical="center"/>
      <protection/>
    </xf>
    <xf numFmtId="0" fontId="4" fillId="33" borderId="15" xfId="55" applyFont="1" applyFill="1" applyBorder="1" applyAlignment="1">
      <alignment horizontal="center" vertical="center" wrapText="1"/>
      <protection/>
    </xf>
    <xf numFmtId="0" fontId="3" fillId="33" borderId="15" xfId="55" applyFont="1" applyFill="1" applyBorder="1" applyAlignment="1">
      <alignment horizontal="justify" vertical="center" wrapText="1"/>
      <protection/>
    </xf>
    <xf numFmtId="0" fontId="4" fillId="33" borderId="12" xfId="55" applyFont="1" applyFill="1" applyBorder="1" applyAlignment="1">
      <alignment horizontal="center" vertical="center" wrapText="1"/>
      <protection/>
    </xf>
    <xf numFmtId="0" fontId="3" fillId="33" borderId="13" xfId="55" applyFont="1" applyFill="1" applyBorder="1" applyAlignment="1">
      <alignment horizontal="left" vertical="center"/>
      <protection/>
    </xf>
    <xf numFmtId="0" fontId="3" fillId="33" borderId="12" xfId="55" applyFont="1" applyFill="1" applyBorder="1" applyAlignment="1">
      <alignment horizontal="justify" vertical="center" wrapText="1"/>
      <protection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justify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justify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justify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justify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justify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7" xfId="56" applyFont="1" applyFill="1" applyBorder="1" applyAlignment="1">
      <alignment horizontal="left" vertical="center" wrapText="1"/>
      <protection/>
    </xf>
    <xf numFmtId="0" fontId="3" fillId="33" borderId="15" xfId="56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56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justify" vertical="center"/>
    </xf>
    <xf numFmtId="0" fontId="3" fillId="33" borderId="17" xfId="56" applyFont="1" applyFill="1" applyBorder="1" applyAlignment="1">
      <alignment horizontal="justify" vertical="center"/>
      <protection/>
    </xf>
    <xf numFmtId="0" fontId="3" fillId="33" borderId="15" xfId="56" applyFont="1" applyFill="1" applyBorder="1" applyAlignment="1">
      <alignment horizontal="justify" vertical="center"/>
      <protection/>
    </xf>
    <xf numFmtId="0" fontId="3" fillId="33" borderId="12" xfId="56" applyFont="1" applyFill="1" applyBorder="1" applyAlignment="1">
      <alignment horizontal="justify" vertical="center"/>
      <protection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7" xfId="56" applyFont="1" applyFill="1" applyBorder="1" applyAlignment="1">
      <alignment horizontal="left" vertical="center"/>
      <protection/>
    </xf>
    <xf numFmtId="0" fontId="3" fillId="33" borderId="15" xfId="56" applyFont="1" applyFill="1" applyBorder="1" applyAlignment="1">
      <alignment horizontal="left" vertical="center"/>
      <protection/>
    </xf>
    <xf numFmtId="0" fontId="3" fillId="33" borderId="15" xfId="56" applyFont="1" applyFill="1" applyBorder="1" applyAlignment="1">
      <alignment horizontal="left" vertical="center"/>
      <protection/>
    </xf>
    <xf numFmtId="0" fontId="3" fillId="33" borderId="15" xfId="56" applyFont="1" applyFill="1" applyBorder="1" applyAlignment="1">
      <alignment horizontal="justify" vertical="center"/>
      <protection/>
    </xf>
    <xf numFmtId="0" fontId="3" fillId="33" borderId="15" xfId="56" applyFont="1" applyFill="1" applyBorder="1" applyAlignment="1">
      <alignment horizontal="left" vertical="center" wrapText="1"/>
      <protection/>
    </xf>
    <xf numFmtId="0" fontId="3" fillId="33" borderId="10" xfId="56" applyFont="1" applyFill="1" applyBorder="1" applyAlignment="1">
      <alignment horizontal="left" vertic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0" fontId="3" fillId="33" borderId="10" xfId="56" applyFont="1" applyFill="1" applyBorder="1" applyAlignment="1">
      <alignment horizontal="justify" vertical="center"/>
      <protection/>
    </xf>
    <xf numFmtId="0" fontId="3" fillId="33" borderId="10" xfId="56" applyFont="1" applyFill="1" applyBorder="1" applyAlignment="1">
      <alignment horizontal="left" vertical="center" wrapText="1"/>
      <protection/>
    </xf>
    <xf numFmtId="0" fontId="3" fillId="33" borderId="15" xfId="56" applyFont="1" applyFill="1" applyBorder="1">
      <alignment/>
      <protection/>
    </xf>
    <xf numFmtId="0" fontId="3" fillId="33" borderId="15" xfId="56" applyFont="1" applyFill="1" applyBorder="1" applyAlignment="1">
      <alignment horizontal="left"/>
      <protection/>
    </xf>
    <xf numFmtId="0" fontId="3" fillId="33" borderId="12" xfId="56" applyFont="1" applyFill="1" applyBorder="1" applyAlignment="1">
      <alignment horizontal="left" vertical="center"/>
      <protection/>
    </xf>
    <xf numFmtId="0" fontId="3" fillId="33" borderId="17" xfId="56" applyFont="1" applyFill="1" applyBorder="1" applyAlignment="1">
      <alignment horizontal="center" vertical="center"/>
      <protection/>
    </xf>
    <xf numFmtId="0" fontId="3" fillId="33" borderId="15" xfId="56" applyFont="1" applyFill="1" applyBorder="1" applyAlignment="1">
      <alignment horizontal="center" vertical="center"/>
      <protection/>
    </xf>
    <xf numFmtId="0" fontId="3" fillId="33" borderId="12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left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justify" vertical="center"/>
    </xf>
    <xf numFmtId="0" fontId="4" fillId="33" borderId="10" xfId="56" applyFont="1" applyFill="1" applyBorder="1" applyAlignment="1">
      <alignment horizontal="left" vertical="center" wrapText="1"/>
      <protection/>
    </xf>
    <xf numFmtId="0" fontId="3" fillId="33" borderId="17" xfId="56" applyFont="1" applyFill="1" applyBorder="1" applyAlignment="1">
      <alignment horizontal="center" vertical="center" wrapText="1"/>
      <protection/>
    </xf>
    <xf numFmtId="14" fontId="3" fillId="33" borderId="17" xfId="0" applyNumberFormat="1" applyFont="1" applyFill="1" applyBorder="1" applyAlignment="1">
      <alignment horizontal="center" vertical="center" wrapText="1"/>
    </xf>
    <xf numFmtId="0" fontId="3" fillId="33" borderId="15" xfId="56" applyFont="1" applyFill="1" applyBorder="1" applyAlignment="1">
      <alignment horizontal="center" vertical="center" wrapText="1"/>
      <protection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justify" vertical="center"/>
    </xf>
    <xf numFmtId="0" fontId="3" fillId="33" borderId="16" xfId="56" applyFont="1" applyFill="1" applyBorder="1" applyAlignment="1">
      <alignment horizontal="left" vertical="center"/>
      <protection/>
    </xf>
    <xf numFmtId="14" fontId="3" fillId="33" borderId="17" xfId="56" applyNumberFormat="1" applyFont="1" applyFill="1" applyBorder="1" applyAlignment="1">
      <alignment horizontal="justify" vertical="center"/>
      <protection/>
    </xf>
    <xf numFmtId="0" fontId="3" fillId="33" borderId="17" xfId="56" applyFont="1" applyFill="1" applyBorder="1" applyAlignment="1">
      <alignment horizontal="left" vertical="center" wrapText="1"/>
      <protection/>
    </xf>
    <xf numFmtId="0" fontId="3" fillId="33" borderId="14" xfId="56" applyFont="1" applyFill="1" applyBorder="1" applyAlignment="1">
      <alignment horizontal="left" vertical="center"/>
      <protection/>
    </xf>
    <xf numFmtId="0" fontId="3" fillId="33" borderId="19" xfId="0" applyFont="1" applyFill="1" applyBorder="1" applyAlignment="1">
      <alignment horizontal="left" vertical="center" wrapText="1"/>
    </xf>
    <xf numFmtId="0" fontId="3" fillId="33" borderId="17" xfId="56" applyFont="1" applyFill="1" applyBorder="1" applyAlignment="1">
      <alignment horizontal="left" vertical="center"/>
      <protection/>
    </xf>
    <xf numFmtId="0" fontId="3" fillId="33" borderId="17" xfId="56" applyFont="1" applyFill="1" applyBorder="1" applyAlignment="1">
      <alignment horizontal="justify" vertical="center"/>
      <protection/>
    </xf>
    <xf numFmtId="14" fontId="3" fillId="33" borderId="17" xfId="0" applyNumberFormat="1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2" xfId="56" applyFont="1" applyFill="1" applyBorder="1" applyAlignment="1">
      <alignment horizontal="left" vertical="center"/>
      <protection/>
    </xf>
    <xf numFmtId="0" fontId="3" fillId="33" borderId="12" xfId="56" applyFont="1" applyFill="1" applyBorder="1" applyAlignment="1">
      <alignment horizontal="left" vertical="center" wrapText="1"/>
      <protection/>
    </xf>
    <xf numFmtId="49" fontId="3" fillId="33" borderId="26" xfId="0" applyNumberFormat="1" applyFont="1" applyFill="1" applyBorder="1" applyAlignment="1">
      <alignment horizontal="left" vertical="center" wrapText="1"/>
    </xf>
    <xf numFmtId="0" fontId="3" fillId="33" borderId="20" xfId="56" applyFont="1" applyFill="1" applyBorder="1" applyAlignment="1">
      <alignment horizontal="left" vertical="center"/>
      <protection/>
    </xf>
    <xf numFmtId="0" fontId="3" fillId="33" borderId="20" xfId="56" applyFont="1" applyFill="1" applyBorder="1" applyAlignment="1">
      <alignment horizontal="left" vertical="center" wrapText="1"/>
      <protection/>
    </xf>
    <xf numFmtId="0" fontId="2" fillId="33" borderId="19" xfId="0" applyFont="1" applyFill="1" applyBorder="1" applyAlignment="1">
      <alignment horizontal="left"/>
    </xf>
    <xf numFmtId="0" fontId="2" fillId="33" borderId="15" xfId="0" applyFont="1" applyFill="1" applyBorder="1" applyAlignment="1">
      <alignment/>
    </xf>
    <xf numFmtId="0" fontId="3" fillId="33" borderId="19" xfId="56" applyFont="1" applyFill="1" applyBorder="1" applyAlignment="1">
      <alignment horizontal="left" vertical="center" wrapText="1"/>
      <protection/>
    </xf>
    <xf numFmtId="0" fontId="3" fillId="33" borderId="19" xfId="56" applyFont="1" applyFill="1" applyBorder="1" applyAlignment="1">
      <alignment horizontal="left" vertical="center"/>
      <protection/>
    </xf>
    <xf numFmtId="49" fontId="3" fillId="33" borderId="15" xfId="0" applyNumberFormat="1" applyFont="1" applyFill="1" applyBorder="1" applyAlignment="1">
      <alignment horizontal="left" vertical="center" wrapText="1"/>
    </xf>
    <xf numFmtId="0" fontId="3" fillId="33" borderId="22" xfId="56" applyFont="1" applyFill="1" applyBorder="1" applyAlignment="1">
      <alignment horizontal="left" vertical="center"/>
      <protection/>
    </xf>
    <xf numFmtId="0" fontId="3" fillId="33" borderId="22" xfId="56" applyFont="1" applyFill="1" applyBorder="1" applyAlignment="1">
      <alignment horizontal="left" vertical="center" wrapText="1"/>
      <protection/>
    </xf>
    <xf numFmtId="49" fontId="3" fillId="33" borderId="12" xfId="0" applyNumberFormat="1" applyFont="1" applyFill="1" applyBorder="1" applyAlignment="1">
      <alignment horizontal="left" vertical="center" wrapText="1"/>
    </xf>
    <xf numFmtId="0" fontId="3" fillId="33" borderId="12" xfId="56" applyFont="1" applyFill="1" applyBorder="1" applyAlignment="1">
      <alignment horizontal="justify" vertical="center"/>
      <protection/>
    </xf>
    <xf numFmtId="0" fontId="3" fillId="33" borderId="20" xfId="0" applyFont="1" applyFill="1" applyBorder="1" applyAlignment="1">
      <alignment horizontal="left" vertical="center" wrapText="1"/>
    </xf>
    <xf numFmtId="49" fontId="3" fillId="33" borderId="22" xfId="0" applyNumberFormat="1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4" xfId="56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justify" vertical="center"/>
    </xf>
    <xf numFmtId="0" fontId="2" fillId="33" borderId="15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justify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4" fillId="33" borderId="0" xfId="55" applyFont="1" applyFill="1" applyBorder="1" applyAlignment="1">
      <alignment horizontal="left" vertical="center"/>
      <protection/>
    </xf>
    <xf numFmtId="0" fontId="4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left"/>
      <protection/>
    </xf>
    <xf numFmtId="0" fontId="4" fillId="33" borderId="0" xfId="55" applyFont="1" applyFill="1">
      <alignment/>
      <protection/>
    </xf>
    <xf numFmtId="0" fontId="3" fillId="33" borderId="0" xfId="55" applyFont="1" applyFill="1" applyBorder="1" applyAlignment="1">
      <alignment vertical="center"/>
      <protection/>
    </xf>
    <xf numFmtId="0" fontId="3" fillId="33" borderId="0" xfId="56" applyFont="1" applyFill="1" applyBorder="1" applyAlignment="1">
      <alignment horizontal="left"/>
      <protection/>
    </xf>
    <xf numFmtId="0" fontId="3" fillId="33" borderId="0" xfId="55" applyFont="1" applyFill="1">
      <alignment/>
      <protection/>
    </xf>
    <xf numFmtId="0" fontId="3" fillId="33" borderId="0" xfId="56" applyFont="1" applyFill="1" applyAlignment="1">
      <alignment horizontal="left"/>
      <protection/>
    </xf>
    <xf numFmtId="0" fontId="3" fillId="33" borderId="0" xfId="56" applyFont="1" applyFill="1" applyBorder="1" applyAlignment="1">
      <alignment horizontal="center" vertical="center"/>
      <protection/>
    </xf>
    <xf numFmtId="0" fontId="3" fillId="33" borderId="0" xfId="56" applyFont="1" applyFill="1" applyAlignment="1">
      <alignment horizontal="center"/>
      <protection/>
    </xf>
    <xf numFmtId="0" fontId="3" fillId="33" borderId="0" xfId="56" applyFont="1" applyFill="1">
      <alignment/>
      <protection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ord 03.2004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6"/>
  <sheetViews>
    <sheetView tabSelected="1" zoomScalePageLayoutView="0" workbookViewId="0" topLeftCell="A10">
      <selection activeCell="S106" sqref="S106"/>
    </sheetView>
  </sheetViews>
  <sheetFormatPr defaultColWidth="9.140625" defaultRowHeight="15"/>
  <cols>
    <col min="1" max="1" width="5.00390625" style="0" customWidth="1"/>
    <col min="2" max="2" width="11.7109375" style="1" customWidth="1"/>
    <col min="3" max="7" width="0" style="1" hidden="1" customWidth="1"/>
    <col min="8" max="8" width="11.00390625" style="1" customWidth="1"/>
    <col min="9" max="9" width="10.7109375" style="1" customWidth="1"/>
    <col min="10" max="10" width="12.421875" style="1" customWidth="1"/>
    <col min="11" max="11" width="12.57421875" style="1" customWidth="1"/>
    <col min="12" max="12" width="15.7109375" style="1" customWidth="1"/>
    <col min="13" max="14" width="9.140625" style="1" customWidth="1"/>
    <col min="15" max="15" width="11.28125" style="1" hidden="1" customWidth="1"/>
    <col min="16" max="16" width="10.00390625" style="1" customWidth="1"/>
    <col min="17" max="17" width="10.140625" style="1" customWidth="1"/>
  </cols>
  <sheetData>
    <row r="1" spans="2:12" ht="15">
      <c r="B1" s="2" t="s">
        <v>112</v>
      </c>
      <c r="C1" s="134"/>
      <c r="H1" s="2"/>
      <c r="I1" s="3"/>
      <c r="L1" s="2"/>
    </row>
    <row r="2" spans="2:12" ht="15">
      <c r="B2" s="2"/>
      <c r="C2" s="134"/>
      <c r="H2" s="2"/>
      <c r="I2" s="3"/>
      <c r="L2" s="2"/>
    </row>
    <row r="3" spans="1:17" ht="15">
      <c r="A3" s="8"/>
      <c r="B3" s="80" t="s">
        <v>129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12"/>
    </row>
    <row r="4" spans="1:17" ht="15">
      <c r="A4" s="8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2"/>
    </row>
    <row r="5" spans="1:17" ht="15">
      <c r="A5" s="8"/>
      <c r="B5" s="81"/>
      <c r="C5" s="135"/>
      <c r="D5" s="15"/>
      <c r="E5" s="81"/>
      <c r="F5" s="135"/>
      <c r="G5" s="81"/>
      <c r="H5" s="81"/>
      <c r="I5" s="15"/>
      <c r="J5" s="81"/>
      <c r="K5" s="81"/>
      <c r="L5" s="81"/>
      <c r="M5" s="81"/>
      <c r="N5" s="81"/>
      <c r="O5" s="81"/>
      <c r="P5" s="81"/>
      <c r="Q5" s="12"/>
    </row>
    <row r="6" spans="1:17" ht="15">
      <c r="A6" s="132" t="s">
        <v>111</v>
      </c>
      <c r="B6" s="136" t="s">
        <v>110</v>
      </c>
      <c r="C6" s="137" t="s">
        <v>109</v>
      </c>
      <c r="D6" s="138" t="s">
        <v>108</v>
      </c>
      <c r="E6" s="139" t="s">
        <v>107</v>
      </c>
      <c r="F6" s="140" t="s">
        <v>106</v>
      </c>
      <c r="G6" s="136" t="s">
        <v>105</v>
      </c>
      <c r="H6" s="129" t="s">
        <v>104</v>
      </c>
      <c r="I6" s="129"/>
      <c r="J6" s="130"/>
      <c r="K6" s="141" t="s">
        <v>103</v>
      </c>
      <c r="L6" s="141" t="s">
        <v>102</v>
      </c>
      <c r="M6" s="142" t="s">
        <v>101</v>
      </c>
      <c r="N6" s="143" t="s">
        <v>100</v>
      </c>
      <c r="O6" s="144" t="s">
        <v>99</v>
      </c>
      <c r="P6" s="83" t="s">
        <v>98</v>
      </c>
      <c r="Q6" s="144" t="s">
        <v>97</v>
      </c>
    </row>
    <row r="7" spans="1:17" ht="15">
      <c r="A7" s="133"/>
      <c r="B7" s="145"/>
      <c r="C7" s="146"/>
      <c r="D7" s="147" t="s">
        <v>96</v>
      </c>
      <c r="E7" s="148" t="s">
        <v>95</v>
      </c>
      <c r="F7" s="149"/>
      <c r="G7" s="145"/>
      <c r="H7" s="114" t="s">
        <v>94</v>
      </c>
      <c r="I7" s="114" t="s">
        <v>93</v>
      </c>
      <c r="J7" s="106" t="s">
        <v>92</v>
      </c>
      <c r="K7" s="150" t="s">
        <v>91</v>
      </c>
      <c r="L7" s="151" t="s">
        <v>113</v>
      </c>
      <c r="M7" s="152" t="s">
        <v>90</v>
      </c>
      <c r="N7" s="143"/>
      <c r="O7" s="101" t="s">
        <v>89</v>
      </c>
      <c r="P7" s="114" t="s">
        <v>88</v>
      </c>
      <c r="Q7" s="101" t="s">
        <v>87</v>
      </c>
    </row>
    <row r="8" spans="1:17" ht="18.75" customHeight="1">
      <c r="A8" s="104"/>
      <c r="B8" s="153"/>
      <c r="C8" s="154"/>
      <c r="D8" s="155"/>
      <c r="E8" s="156"/>
      <c r="F8" s="157"/>
      <c r="G8" s="158"/>
      <c r="H8" s="29">
        <v>66453</v>
      </c>
      <c r="I8" s="47">
        <v>42915</v>
      </c>
      <c r="J8" s="92">
        <v>8832.13</v>
      </c>
      <c r="K8" s="93">
        <v>8832.13</v>
      </c>
      <c r="L8" s="93">
        <v>8832.13</v>
      </c>
      <c r="M8" s="31"/>
      <c r="N8" s="45"/>
      <c r="O8" s="31"/>
      <c r="P8" s="29">
        <v>8832.13</v>
      </c>
      <c r="Q8" s="101"/>
    </row>
    <row r="9" spans="1:17" ht="15" customHeight="1">
      <c r="A9" s="131">
        <v>1</v>
      </c>
      <c r="B9" s="89"/>
      <c r="C9" s="159" t="s">
        <v>19</v>
      </c>
      <c r="D9" s="136">
        <v>13</v>
      </c>
      <c r="E9" s="160" t="s">
        <v>84</v>
      </c>
      <c r="F9" s="140" t="s">
        <v>19</v>
      </c>
      <c r="G9" s="161" t="s">
        <v>85</v>
      </c>
      <c r="H9" s="29">
        <v>66454</v>
      </c>
      <c r="I9" s="47">
        <v>42919</v>
      </c>
      <c r="J9" s="55">
        <v>20654.5</v>
      </c>
      <c r="K9" s="55">
        <v>20654.5</v>
      </c>
      <c r="L9" s="55">
        <v>20654.5</v>
      </c>
      <c r="M9" s="55"/>
      <c r="N9" s="55"/>
      <c r="O9" s="55"/>
      <c r="P9" s="55">
        <v>20654.5</v>
      </c>
      <c r="Q9" s="29"/>
    </row>
    <row r="10" spans="1:17" ht="15">
      <c r="A10" s="131"/>
      <c r="B10" s="89"/>
      <c r="C10" s="162"/>
      <c r="D10" s="163"/>
      <c r="E10" s="164"/>
      <c r="F10" s="165"/>
      <c r="G10" s="166"/>
      <c r="H10" s="29">
        <v>66390</v>
      </c>
      <c r="I10" s="47">
        <v>42919</v>
      </c>
      <c r="J10" s="55">
        <v>12473.89</v>
      </c>
      <c r="K10" s="55">
        <v>12473.89</v>
      </c>
      <c r="L10" s="55">
        <v>12473.89</v>
      </c>
      <c r="M10" s="55"/>
      <c r="N10" s="55"/>
      <c r="O10" s="55"/>
      <c r="P10" s="55">
        <v>12473.89</v>
      </c>
      <c r="Q10" s="29"/>
    </row>
    <row r="11" spans="1:17" ht="15">
      <c r="A11" s="131"/>
      <c r="B11" s="89"/>
      <c r="C11" s="162"/>
      <c r="D11" s="163"/>
      <c r="E11" s="164"/>
      <c r="F11" s="165"/>
      <c r="G11" s="166"/>
      <c r="H11" s="29">
        <v>68377</v>
      </c>
      <c r="I11" s="47">
        <v>42916</v>
      </c>
      <c r="J11" s="29">
        <v>1307.22</v>
      </c>
      <c r="K11" s="29">
        <v>1307.22</v>
      </c>
      <c r="L11" s="29">
        <v>1307.22</v>
      </c>
      <c r="M11" s="29"/>
      <c r="N11" s="29"/>
      <c r="O11" s="29"/>
      <c r="P11" s="29">
        <v>1307.22</v>
      </c>
      <c r="Q11" s="29"/>
    </row>
    <row r="12" spans="1:17" ht="15">
      <c r="A12" s="131"/>
      <c r="B12" s="89"/>
      <c r="C12" s="162"/>
      <c r="D12" s="163"/>
      <c r="E12" s="164"/>
      <c r="F12" s="165"/>
      <c r="G12" s="166"/>
      <c r="H12" s="29">
        <v>68385</v>
      </c>
      <c r="I12" s="47">
        <v>42919</v>
      </c>
      <c r="J12" s="55">
        <v>252.6</v>
      </c>
      <c r="K12" s="55">
        <v>252.6</v>
      </c>
      <c r="L12" s="55">
        <v>252.6</v>
      </c>
      <c r="M12" s="55"/>
      <c r="N12" s="55"/>
      <c r="O12" s="55"/>
      <c r="P12" s="55">
        <v>252.6</v>
      </c>
      <c r="Q12" s="82"/>
    </row>
    <row r="13" spans="1:17" ht="15">
      <c r="A13" s="131"/>
      <c r="B13" s="89"/>
      <c r="C13" s="162"/>
      <c r="D13" s="163"/>
      <c r="E13" s="164"/>
      <c r="F13" s="165"/>
      <c r="G13" s="166"/>
      <c r="H13" s="82">
        <v>68378</v>
      </c>
      <c r="I13" s="95">
        <v>42919</v>
      </c>
      <c r="J13" s="82">
        <v>9480.77</v>
      </c>
      <c r="K13" s="82">
        <v>9480.77</v>
      </c>
      <c r="L13" s="82">
        <v>9480.77</v>
      </c>
      <c r="M13" s="82"/>
      <c r="N13" s="82"/>
      <c r="O13" s="82"/>
      <c r="P13" s="82">
        <v>9480.77</v>
      </c>
      <c r="Q13" s="82"/>
    </row>
    <row r="14" spans="1:17" ht="15">
      <c r="A14" s="131"/>
      <c r="B14" s="89"/>
      <c r="C14" s="162"/>
      <c r="D14" s="163"/>
      <c r="E14" s="164"/>
      <c r="F14" s="165"/>
      <c r="G14" s="166"/>
      <c r="H14" s="29">
        <v>68379</v>
      </c>
      <c r="I14" s="47">
        <v>42916</v>
      </c>
      <c r="J14" s="29">
        <v>1477.57</v>
      </c>
      <c r="K14" s="29">
        <v>1477.57</v>
      </c>
      <c r="L14" s="29">
        <v>1477.57</v>
      </c>
      <c r="M14" s="29"/>
      <c r="N14" s="29"/>
      <c r="O14" s="29"/>
      <c r="P14" s="29">
        <v>1477.57</v>
      </c>
      <c r="Q14" s="29"/>
    </row>
    <row r="15" spans="1:17" ht="15">
      <c r="A15" s="131"/>
      <c r="B15" s="89"/>
      <c r="C15" s="162"/>
      <c r="D15" s="163"/>
      <c r="E15" s="164"/>
      <c r="F15" s="165"/>
      <c r="G15" s="166"/>
      <c r="H15" s="29">
        <v>68388</v>
      </c>
      <c r="I15" s="47">
        <v>42922</v>
      </c>
      <c r="J15" s="55">
        <v>552.8</v>
      </c>
      <c r="K15" s="55">
        <v>552.8</v>
      </c>
      <c r="L15" s="55">
        <v>552.8</v>
      </c>
      <c r="M15" s="55"/>
      <c r="N15" s="55"/>
      <c r="O15" s="55"/>
      <c r="P15" s="55">
        <v>552.8</v>
      </c>
      <c r="Q15" s="82"/>
    </row>
    <row r="16" spans="1:17" ht="15">
      <c r="A16" s="131"/>
      <c r="B16" s="89"/>
      <c r="C16" s="162"/>
      <c r="D16" s="163"/>
      <c r="E16" s="164"/>
      <c r="F16" s="165"/>
      <c r="G16" s="166"/>
      <c r="H16" s="87">
        <v>66156</v>
      </c>
      <c r="I16" s="47">
        <v>42894</v>
      </c>
      <c r="J16" s="96">
        <v>1016.35</v>
      </c>
      <c r="K16" s="97" t="s">
        <v>128</v>
      </c>
      <c r="L16" s="97" t="s">
        <v>128</v>
      </c>
      <c r="M16" s="114">
        <v>1013.86</v>
      </c>
      <c r="N16" s="102"/>
      <c r="O16" s="103"/>
      <c r="P16" s="87">
        <v>2.49</v>
      </c>
      <c r="Q16" s="82"/>
    </row>
    <row r="17" spans="1:17" ht="15">
      <c r="A17" s="131"/>
      <c r="B17" s="89"/>
      <c r="C17" s="162"/>
      <c r="D17" s="163"/>
      <c r="E17" s="164"/>
      <c r="F17" s="165"/>
      <c r="G17" s="166"/>
      <c r="H17" s="82">
        <v>66523</v>
      </c>
      <c r="I17" s="47">
        <v>42930</v>
      </c>
      <c r="J17" s="82">
        <v>8663.64</v>
      </c>
      <c r="K17" s="82">
        <v>8663.64</v>
      </c>
      <c r="L17" s="82">
        <v>8663.64</v>
      </c>
      <c r="M17" s="82"/>
      <c r="N17" s="82"/>
      <c r="O17" s="82"/>
      <c r="P17" s="82">
        <v>8663.64</v>
      </c>
      <c r="Q17" s="82"/>
    </row>
    <row r="18" spans="1:17" ht="21.75" customHeight="1">
      <c r="A18" s="131"/>
      <c r="B18" s="89" t="s">
        <v>86</v>
      </c>
      <c r="C18" s="162"/>
      <c r="D18" s="163"/>
      <c r="E18" s="164"/>
      <c r="F18" s="165"/>
      <c r="G18" s="166"/>
      <c r="H18" s="82">
        <v>66522</v>
      </c>
      <c r="I18" s="47">
        <v>42930</v>
      </c>
      <c r="J18" s="84">
        <v>505.2</v>
      </c>
      <c r="K18" s="84">
        <v>505.2</v>
      </c>
      <c r="L18" s="84">
        <v>505.2</v>
      </c>
      <c r="M18" s="84"/>
      <c r="N18" s="84"/>
      <c r="O18" s="84"/>
      <c r="P18" s="84">
        <v>505.2</v>
      </c>
      <c r="Q18" s="82"/>
    </row>
    <row r="19" spans="1:17" ht="15">
      <c r="A19" s="131"/>
      <c r="B19" s="89"/>
      <c r="C19" s="162"/>
      <c r="D19" s="163"/>
      <c r="E19" s="164"/>
      <c r="F19" s="165"/>
      <c r="G19" s="166"/>
      <c r="H19" s="82">
        <v>66577</v>
      </c>
      <c r="I19" s="95">
        <v>42937</v>
      </c>
      <c r="J19" s="82">
        <v>5486.03</v>
      </c>
      <c r="K19" s="82">
        <v>5486.03</v>
      </c>
      <c r="L19" s="82">
        <v>5486.03</v>
      </c>
      <c r="M19" s="82"/>
      <c r="N19" s="82"/>
      <c r="O19" s="82"/>
      <c r="P19" s="82">
        <v>5486.03</v>
      </c>
      <c r="Q19" s="82"/>
    </row>
    <row r="20" spans="1:17" ht="15">
      <c r="A20" s="131"/>
      <c r="B20" s="89"/>
      <c r="C20" s="162"/>
      <c r="D20" s="163"/>
      <c r="E20" s="164"/>
      <c r="F20" s="165"/>
      <c r="G20" s="166"/>
      <c r="H20" s="82">
        <v>66576</v>
      </c>
      <c r="I20" s="95">
        <v>42937</v>
      </c>
      <c r="J20" s="82">
        <v>3249.14</v>
      </c>
      <c r="K20" s="82">
        <v>3249.14</v>
      </c>
      <c r="L20" s="82">
        <v>3249.14</v>
      </c>
      <c r="M20" s="82"/>
      <c r="N20" s="82"/>
      <c r="O20" s="82"/>
      <c r="P20" s="82">
        <v>3249.14</v>
      </c>
      <c r="Q20" s="82"/>
    </row>
    <row r="21" spans="1:17" ht="15">
      <c r="A21" s="131"/>
      <c r="B21" s="89"/>
      <c r="C21" s="162"/>
      <c r="D21" s="163"/>
      <c r="E21" s="164"/>
      <c r="F21" s="165"/>
      <c r="G21" s="166"/>
      <c r="H21" s="82">
        <v>66608</v>
      </c>
      <c r="I21" s="95">
        <v>42943</v>
      </c>
      <c r="J21" s="82">
        <v>1114.32</v>
      </c>
      <c r="K21" s="82">
        <v>1114.32</v>
      </c>
      <c r="L21" s="82">
        <v>1114.32</v>
      </c>
      <c r="M21" s="82"/>
      <c r="N21" s="82"/>
      <c r="O21" s="82"/>
      <c r="P21" s="82">
        <v>1114.32</v>
      </c>
      <c r="Q21" s="82"/>
    </row>
    <row r="22" spans="1:17" ht="15">
      <c r="A22" s="131"/>
      <c r="B22" s="89"/>
      <c r="C22" s="162"/>
      <c r="D22" s="163"/>
      <c r="E22" s="164"/>
      <c r="F22" s="165"/>
      <c r="G22" s="166"/>
      <c r="H22" s="82">
        <v>66609</v>
      </c>
      <c r="I22" s="95">
        <v>42943</v>
      </c>
      <c r="J22" s="82">
        <v>3577.82</v>
      </c>
      <c r="K22" s="82">
        <v>3577.82</v>
      </c>
      <c r="L22" s="82">
        <v>3577.82</v>
      </c>
      <c r="M22" s="82"/>
      <c r="N22" s="82"/>
      <c r="O22" s="82"/>
      <c r="P22" s="82">
        <v>3577.82</v>
      </c>
      <c r="Q22" s="82"/>
    </row>
    <row r="23" spans="1:17" ht="15">
      <c r="A23" s="131"/>
      <c r="B23" s="89"/>
      <c r="C23" s="162"/>
      <c r="D23" s="163"/>
      <c r="E23" s="164"/>
      <c r="F23" s="165"/>
      <c r="G23" s="166"/>
      <c r="H23" s="29">
        <v>68539</v>
      </c>
      <c r="I23" s="95">
        <v>42947</v>
      </c>
      <c r="J23" s="55">
        <v>253.7</v>
      </c>
      <c r="K23" s="55">
        <v>253.7</v>
      </c>
      <c r="L23" s="55">
        <v>253.7</v>
      </c>
      <c r="M23" s="55"/>
      <c r="N23" s="55"/>
      <c r="O23" s="55"/>
      <c r="P23" s="55">
        <v>0</v>
      </c>
      <c r="Q23" s="55">
        <v>253.7</v>
      </c>
    </row>
    <row r="24" spans="1:17" ht="15">
      <c r="A24" s="131"/>
      <c r="B24" s="89"/>
      <c r="C24" s="162"/>
      <c r="D24" s="163"/>
      <c r="E24" s="164"/>
      <c r="F24" s="165"/>
      <c r="G24" s="166"/>
      <c r="H24" s="29">
        <v>68538</v>
      </c>
      <c r="I24" s="95">
        <v>42947</v>
      </c>
      <c r="J24" s="55">
        <v>252.6</v>
      </c>
      <c r="K24" s="55">
        <v>252.6</v>
      </c>
      <c r="L24" s="55">
        <v>252.6</v>
      </c>
      <c r="M24" s="55">
        <v>0</v>
      </c>
      <c r="N24" s="55"/>
      <c r="O24" s="55"/>
      <c r="P24" s="55">
        <v>0</v>
      </c>
      <c r="Q24" s="55">
        <v>252.6</v>
      </c>
    </row>
    <row r="25" spans="1:17" ht="15">
      <c r="A25" s="131"/>
      <c r="B25" s="89"/>
      <c r="C25" s="162"/>
      <c r="D25" s="163"/>
      <c r="E25" s="164"/>
      <c r="F25" s="165"/>
      <c r="G25" s="166"/>
      <c r="H25" s="29">
        <v>68518</v>
      </c>
      <c r="I25" s="95">
        <v>42947</v>
      </c>
      <c r="J25" s="55">
        <v>1149.72</v>
      </c>
      <c r="K25" s="55">
        <v>1149.72</v>
      </c>
      <c r="L25" s="55">
        <v>1149.72</v>
      </c>
      <c r="M25" s="55"/>
      <c r="N25" s="55"/>
      <c r="O25" s="55"/>
      <c r="P25" s="55">
        <v>0</v>
      </c>
      <c r="Q25" s="55">
        <v>1149.72</v>
      </c>
    </row>
    <row r="26" spans="1:17" ht="15">
      <c r="A26" s="131"/>
      <c r="B26" s="89"/>
      <c r="C26" s="162"/>
      <c r="D26" s="163"/>
      <c r="E26" s="164"/>
      <c r="F26" s="165"/>
      <c r="G26" s="166"/>
      <c r="H26" s="29">
        <v>68517</v>
      </c>
      <c r="I26" s="95">
        <v>42947</v>
      </c>
      <c r="J26" s="55">
        <v>505.2</v>
      </c>
      <c r="K26" s="55">
        <v>505.2</v>
      </c>
      <c r="L26" s="55">
        <v>505.2</v>
      </c>
      <c r="M26" s="55"/>
      <c r="N26" s="55"/>
      <c r="O26" s="55"/>
      <c r="P26" s="55">
        <v>0</v>
      </c>
      <c r="Q26" s="55">
        <v>505.2</v>
      </c>
    </row>
    <row r="27" spans="1:17" ht="15">
      <c r="A27" s="131"/>
      <c r="B27" s="89"/>
      <c r="C27" s="162"/>
      <c r="D27" s="163"/>
      <c r="E27" s="164"/>
      <c r="F27" s="165"/>
      <c r="G27" s="166"/>
      <c r="H27" s="29">
        <v>68432</v>
      </c>
      <c r="I27" s="95">
        <v>42947</v>
      </c>
      <c r="J27" s="55">
        <v>6912.23</v>
      </c>
      <c r="K27" s="55">
        <v>6912.23</v>
      </c>
      <c r="L27" s="55">
        <v>6912.23</v>
      </c>
      <c r="M27" s="55"/>
      <c r="N27" s="55"/>
      <c r="O27" s="55"/>
      <c r="P27" s="55">
        <v>0</v>
      </c>
      <c r="Q27" s="55">
        <v>6912.23</v>
      </c>
    </row>
    <row r="28" spans="1:17" ht="15">
      <c r="A28" s="131"/>
      <c r="B28" s="90"/>
      <c r="C28" s="162"/>
      <c r="D28" s="163"/>
      <c r="E28" s="164"/>
      <c r="F28" s="165"/>
      <c r="G28" s="166"/>
      <c r="H28" s="29">
        <v>68433</v>
      </c>
      <c r="I28" s="95">
        <v>42947</v>
      </c>
      <c r="J28" s="55">
        <v>30539.57</v>
      </c>
      <c r="K28" s="55">
        <v>30539.57</v>
      </c>
      <c r="L28" s="55">
        <v>30539.57</v>
      </c>
      <c r="M28" s="55"/>
      <c r="N28" s="55"/>
      <c r="O28" s="55"/>
      <c r="P28" s="55">
        <v>0</v>
      </c>
      <c r="Q28" s="55">
        <v>30539.57</v>
      </c>
    </row>
    <row r="29" spans="1:17" ht="15">
      <c r="A29" s="121"/>
      <c r="B29" s="167" t="s">
        <v>13</v>
      </c>
      <c r="C29" s="146"/>
      <c r="D29" s="145"/>
      <c r="E29" s="168"/>
      <c r="F29" s="149"/>
      <c r="G29" s="169"/>
      <c r="H29" s="29"/>
      <c r="I29" s="95"/>
      <c r="J29" s="76">
        <f>SUM(J8:J28)</f>
        <v>118257</v>
      </c>
      <c r="K29" s="76">
        <v>117243.14</v>
      </c>
      <c r="L29" s="76">
        <v>117243.14</v>
      </c>
      <c r="M29" s="76">
        <f>SUM(M8:M29)</f>
        <v>1013.86</v>
      </c>
      <c r="N29" s="76">
        <f>SUM(N8:N29)</f>
        <v>0</v>
      </c>
      <c r="O29" s="76">
        <f>SUM(O8:O29)</f>
        <v>0</v>
      </c>
      <c r="P29" s="76">
        <f>SUM(P8:P28)</f>
        <v>77630.12000000001</v>
      </c>
      <c r="Q29" s="76">
        <f>SUM(Q23:Q28)</f>
        <v>39613.02</v>
      </c>
    </row>
    <row r="30" spans="1:17" ht="15">
      <c r="A30" s="105"/>
      <c r="B30" s="170"/>
      <c r="C30" s="171"/>
      <c r="D30" s="103"/>
      <c r="E30" s="172"/>
      <c r="F30" s="173"/>
      <c r="G30" s="174"/>
      <c r="H30" s="98" t="s">
        <v>127</v>
      </c>
      <c r="I30" s="77">
        <v>42947</v>
      </c>
      <c r="J30" s="94">
        <v>20447.35</v>
      </c>
      <c r="K30" s="94">
        <v>20447.35</v>
      </c>
      <c r="L30" s="99">
        <v>20447.35</v>
      </c>
      <c r="M30" s="82"/>
      <c r="N30" s="82"/>
      <c r="O30" s="82"/>
      <c r="P30" s="82">
        <v>0</v>
      </c>
      <c r="Q30" s="100">
        <v>20447.35</v>
      </c>
    </row>
    <row r="31" spans="1:17" ht="15">
      <c r="A31" s="121">
        <v>2</v>
      </c>
      <c r="B31" s="175" t="s">
        <v>114</v>
      </c>
      <c r="C31" s="162"/>
      <c r="D31" s="163"/>
      <c r="E31" s="166"/>
      <c r="F31" s="165"/>
      <c r="G31" s="176"/>
      <c r="H31" s="29">
        <v>2400239</v>
      </c>
      <c r="I31" s="47">
        <v>42916</v>
      </c>
      <c r="J31" s="29">
        <v>4516.97</v>
      </c>
      <c r="K31" s="29">
        <v>4516.97</v>
      </c>
      <c r="L31" s="29">
        <v>4516.97</v>
      </c>
      <c r="M31" s="29"/>
      <c r="N31" s="29"/>
      <c r="O31" s="29"/>
      <c r="P31" s="29">
        <v>4516.97</v>
      </c>
      <c r="Q31" s="29"/>
    </row>
    <row r="32" spans="1:17" ht="15">
      <c r="A32" s="121"/>
      <c r="B32" s="175"/>
      <c r="C32" s="162"/>
      <c r="D32" s="163"/>
      <c r="E32" s="166"/>
      <c r="F32" s="165"/>
      <c r="G32" s="176"/>
      <c r="H32" s="29">
        <v>2400240</v>
      </c>
      <c r="I32" s="47">
        <v>42916</v>
      </c>
      <c r="J32" s="29">
        <v>4516.97</v>
      </c>
      <c r="K32" s="29">
        <v>4516.97</v>
      </c>
      <c r="L32" s="29">
        <v>4516.97</v>
      </c>
      <c r="M32" s="29"/>
      <c r="N32" s="29"/>
      <c r="O32" s="29"/>
      <c r="P32" s="29">
        <v>4516.97</v>
      </c>
      <c r="Q32" s="29"/>
    </row>
    <row r="33" spans="1:17" ht="15">
      <c r="A33" s="121"/>
      <c r="B33" s="175"/>
      <c r="C33" s="162"/>
      <c r="D33" s="163"/>
      <c r="E33" s="166"/>
      <c r="F33" s="165"/>
      <c r="G33" s="176"/>
      <c r="H33" s="29">
        <v>2400241</v>
      </c>
      <c r="I33" s="47">
        <v>42916</v>
      </c>
      <c r="J33" s="55">
        <v>9052.44</v>
      </c>
      <c r="K33" s="55">
        <v>9052.44</v>
      </c>
      <c r="L33" s="55">
        <v>9052.44</v>
      </c>
      <c r="M33" s="29"/>
      <c r="N33" s="29"/>
      <c r="O33" s="29"/>
      <c r="P33" s="55">
        <v>9052.44</v>
      </c>
      <c r="Q33" s="29"/>
    </row>
    <row r="34" spans="1:17" ht="15">
      <c r="A34" s="121"/>
      <c r="B34" s="175"/>
      <c r="C34" s="162"/>
      <c r="D34" s="163"/>
      <c r="E34" s="166"/>
      <c r="F34" s="165"/>
      <c r="G34" s="176"/>
      <c r="H34" s="29">
        <v>2400238</v>
      </c>
      <c r="I34" s="47">
        <v>42916</v>
      </c>
      <c r="J34" s="55">
        <v>28757.93</v>
      </c>
      <c r="K34" s="55">
        <v>28757.93</v>
      </c>
      <c r="L34" s="55">
        <v>28757.93</v>
      </c>
      <c r="M34" s="29"/>
      <c r="N34" s="29"/>
      <c r="O34" s="29"/>
      <c r="P34" s="55">
        <v>28757.93</v>
      </c>
      <c r="Q34" s="29"/>
    </row>
    <row r="35" spans="1:17" ht="15">
      <c r="A35" s="121"/>
      <c r="B35" s="175"/>
      <c r="C35" s="162"/>
      <c r="D35" s="163"/>
      <c r="E35" s="166"/>
      <c r="F35" s="165"/>
      <c r="G35" s="176"/>
      <c r="H35" s="29">
        <v>2400237</v>
      </c>
      <c r="I35" s="47">
        <v>42916</v>
      </c>
      <c r="J35" s="55">
        <v>581.46</v>
      </c>
      <c r="K35" s="55">
        <v>581.46</v>
      </c>
      <c r="L35" s="55">
        <v>581.46</v>
      </c>
      <c r="M35" s="29"/>
      <c r="N35" s="29"/>
      <c r="O35" s="29"/>
      <c r="P35" s="55">
        <v>581.46</v>
      </c>
      <c r="Q35" s="29"/>
    </row>
    <row r="36" spans="1:17" ht="15">
      <c r="A36" s="121"/>
      <c r="B36" s="175"/>
      <c r="C36" s="162"/>
      <c r="D36" s="163"/>
      <c r="E36" s="166"/>
      <c r="F36" s="165"/>
      <c r="G36" s="176"/>
      <c r="H36" s="29">
        <v>2400236</v>
      </c>
      <c r="I36" s="47">
        <v>42916</v>
      </c>
      <c r="J36" s="55">
        <v>3785</v>
      </c>
      <c r="K36" s="55">
        <v>3785</v>
      </c>
      <c r="L36" s="55">
        <v>3785</v>
      </c>
      <c r="M36" s="29"/>
      <c r="N36" s="29"/>
      <c r="O36" s="29"/>
      <c r="P36" s="55">
        <v>3785</v>
      </c>
      <c r="Q36" s="29"/>
    </row>
    <row r="37" spans="1:17" ht="15">
      <c r="A37" s="121"/>
      <c r="B37" s="175"/>
      <c r="C37" s="162"/>
      <c r="D37" s="163"/>
      <c r="E37" s="166"/>
      <c r="F37" s="165"/>
      <c r="G37" s="176"/>
      <c r="H37" s="29">
        <v>2400234</v>
      </c>
      <c r="I37" s="47">
        <v>42916</v>
      </c>
      <c r="J37" s="55">
        <v>31350.68</v>
      </c>
      <c r="K37" s="55">
        <v>31350.68</v>
      </c>
      <c r="L37" s="55">
        <v>31350.68</v>
      </c>
      <c r="M37" s="29"/>
      <c r="N37" s="29"/>
      <c r="O37" s="29"/>
      <c r="P37" s="55">
        <v>31350.68</v>
      </c>
      <c r="Q37" s="29"/>
    </row>
    <row r="38" spans="1:17" ht="15">
      <c r="A38" s="121"/>
      <c r="B38" s="175"/>
      <c r="C38" s="162"/>
      <c r="D38" s="163"/>
      <c r="E38" s="166"/>
      <c r="F38" s="165"/>
      <c r="G38" s="176"/>
      <c r="H38" s="29">
        <v>2400235</v>
      </c>
      <c r="I38" s="47">
        <v>42916</v>
      </c>
      <c r="J38" s="55">
        <v>20835.1</v>
      </c>
      <c r="K38" s="55">
        <v>20835.1</v>
      </c>
      <c r="L38" s="55">
        <v>20835.1</v>
      </c>
      <c r="M38" s="29"/>
      <c r="N38" s="29"/>
      <c r="O38" s="29"/>
      <c r="P38" s="55">
        <v>20835.1</v>
      </c>
      <c r="Q38" s="29"/>
    </row>
    <row r="39" spans="1:17" ht="15">
      <c r="A39" s="121"/>
      <c r="B39" s="175"/>
      <c r="C39" s="162"/>
      <c r="D39" s="163"/>
      <c r="E39" s="166"/>
      <c r="F39" s="165"/>
      <c r="G39" s="176"/>
      <c r="H39" s="29">
        <v>1200302</v>
      </c>
      <c r="I39" s="47">
        <v>42916</v>
      </c>
      <c r="J39" s="55">
        <v>6909.79</v>
      </c>
      <c r="K39" s="55">
        <v>6909.79</v>
      </c>
      <c r="L39" s="55">
        <v>6909.79</v>
      </c>
      <c r="M39" s="29"/>
      <c r="N39" s="29"/>
      <c r="O39" s="29"/>
      <c r="P39" s="55">
        <v>6909.79</v>
      </c>
      <c r="Q39" s="29"/>
    </row>
    <row r="40" spans="1:17" ht="15">
      <c r="A40" s="121"/>
      <c r="B40" s="175"/>
      <c r="C40" s="162"/>
      <c r="D40" s="163"/>
      <c r="E40" s="166"/>
      <c r="F40" s="165"/>
      <c r="G40" s="176"/>
      <c r="H40" s="29">
        <v>2400250</v>
      </c>
      <c r="I40" s="95">
        <v>42947</v>
      </c>
      <c r="J40" s="55">
        <v>1104.44</v>
      </c>
      <c r="K40" s="55">
        <v>1104.44</v>
      </c>
      <c r="L40" s="55">
        <v>1104.44</v>
      </c>
      <c r="M40" s="29"/>
      <c r="N40" s="29"/>
      <c r="O40" s="29"/>
      <c r="P40" s="55">
        <v>0</v>
      </c>
      <c r="Q40" s="55">
        <v>1104.44</v>
      </c>
    </row>
    <row r="41" spans="1:17" ht="15">
      <c r="A41" s="121"/>
      <c r="B41" s="175"/>
      <c r="C41" s="162"/>
      <c r="D41" s="163"/>
      <c r="E41" s="166"/>
      <c r="F41" s="165"/>
      <c r="G41" s="176"/>
      <c r="H41" s="29">
        <v>2400247</v>
      </c>
      <c r="I41" s="95">
        <v>42947</v>
      </c>
      <c r="J41" s="55">
        <v>9033.94</v>
      </c>
      <c r="K41" s="55">
        <v>9033.94</v>
      </c>
      <c r="L41" s="55">
        <v>9033.94</v>
      </c>
      <c r="M41" s="29"/>
      <c r="N41" s="29"/>
      <c r="O41" s="29"/>
      <c r="P41" s="55">
        <v>0</v>
      </c>
      <c r="Q41" s="55">
        <v>9033.94</v>
      </c>
    </row>
    <row r="42" spans="1:17" ht="15">
      <c r="A42" s="121"/>
      <c r="B42" s="175"/>
      <c r="C42" s="162"/>
      <c r="D42" s="163"/>
      <c r="E42" s="166"/>
      <c r="F42" s="165"/>
      <c r="G42" s="176"/>
      <c r="H42" s="29">
        <v>2400249</v>
      </c>
      <c r="I42" s="95">
        <v>42947</v>
      </c>
      <c r="J42" s="55">
        <v>2470.02</v>
      </c>
      <c r="K42" s="55">
        <v>2470.02</v>
      </c>
      <c r="L42" s="55">
        <v>2470.02</v>
      </c>
      <c r="M42" s="29"/>
      <c r="N42" s="29"/>
      <c r="O42" s="29"/>
      <c r="P42" s="55">
        <v>0</v>
      </c>
      <c r="Q42" s="55">
        <v>2470.02</v>
      </c>
    </row>
    <row r="43" spans="1:17" ht="15">
      <c r="A43" s="121"/>
      <c r="B43" s="175"/>
      <c r="C43" s="162"/>
      <c r="D43" s="163"/>
      <c r="E43" s="166"/>
      <c r="F43" s="165"/>
      <c r="G43" s="176"/>
      <c r="H43" s="29">
        <v>2400248</v>
      </c>
      <c r="I43" s="95">
        <v>42947</v>
      </c>
      <c r="J43" s="55">
        <v>725.4</v>
      </c>
      <c r="K43" s="55">
        <v>725.4</v>
      </c>
      <c r="L43" s="55">
        <v>725.4</v>
      </c>
      <c r="M43" s="29"/>
      <c r="N43" s="29"/>
      <c r="O43" s="29"/>
      <c r="P43" s="55">
        <v>0</v>
      </c>
      <c r="Q43" s="55">
        <v>725.4</v>
      </c>
    </row>
    <row r="44" spans="1:17" ht="15">
      <c r="A44" s="121"/>
      <c r="B44" s="175"/>
      <c r="C44" s="162"/>
      <c r="D44" s="163"/>
      <c r="E44" s="166"/>
      <c r="F44" s="165"/>
      <c r="G44" s="176"/>
      <c r="H44" s="29">
        <v>2400246</v>
      </c>
      <c r="I44" s="95">
        <v>42947</v>
      </c>
      <c r="J44" s="55">
        <v>29499.97</v>
      </c>
      <c r="K44" s="55">
        <v>29499.97</v>
      </c>
      <c r="L44" s="55">
        <v>29499.97</v>
      </c>
      <c r="M44" s="29"/>
      <c r="N44" s="29"/>
      <c r="O44" s="29"/>
      <c r="P44" s="55">
        <v>0</v>
      </c>
      <c r="Q44" s="55">
        <v>29499.97</v>
      </c>
    </row>
    <row r="45" spans="1:17" ht="15">
      <c r="A45" s="121"/>
      <c r="B45" s="175"/>
      <c r="C45" s="162"/>
      <c r="D45" s="163"/>
      <c r="E45" s="166"/>
      <c r="F45" s="165"/>
      <c r="G45" s="176"/>
      <c r="H45" s="29">
        <v>2400245</v>
      </c>
      <c r="I45" s="95">
        <v>42947</v>
      </c>
      <c r="J45" s="55">
        <v>387.64</v>
      </c>
      <c r="K45" s="55">
        <v>387.64</v>
      </c>
      <c r="L45" s="55">
        <v>387.64</v>
      </c>
      <c r="M45" s="29"/>
      <c r="N45" s="29"/>
      <c r="O45" s="29"/>
      <c r="P45" s="55">
        <v>0</v>
      </c>
      <c r="Q45" s="55">
        <v>387.64</v>
      </c>
    </row>
    <row r="46" spans="1:17" ht="15">
      <c r="A46" s="121"/>
      <c r="B46" s="175"/>
      <c r="C46" s="162"/>
      <c r="D46" s="163"/>
      <c r="E46" s="166"/>
      <c r="F46" s="165"/>
      <c r="G46" s="176"/>
      <c r="H46" s="29">
        <v>2400244</v>
      </c>
      <c r="I46" s="95">
        <v>42947</v>
      </c>
      <c r="J46" s="55">
        <v>3785</v>
      </c>
      <c r="K46" s="55">
        <v>3759.77</v>
      </c>
      <c r="L46" s="55">
        <v>3759.77</v>
      </c>
      <c r="M46" s="29"/>
      <c r="N46" s="29">
        <v>25.23</v>
      </c>
      <c r="O46" s="29"/>
      <c r="P46" s="55">
        <v>0</v>
      </c>
      <c r="Q46" s="55">
        <v>3759.77</v>
      </c>
    </row>
    <row r="47" spans="1:17" ht="15">
      <c r="A47" s="121"/>
      <c r="B47" s="175"/>
      <c r="C47" s="162"/>
      <c r="D47" s="163"/>
      <c r="E47" s="166"/>
      <c r="F47" s="165"/>
      <c r="G47" s="176"/>
      <c r="H47" s="29">
        <v>2400243</v>
      </c>
      <c r="I47" s="95">
        <v>42947</v>
      </c>
      <c r="J47" s="55">
        <v>32447.08</v>
      </c>
      <c r="K47" s="55">
        <v>32447.08</v>
      </c>
      <c r="L47" s="55">
        <v>32447.08</v>
      </c>
      <c r="M47" s="29"/>
      <c r="N47" s="29"/>
      <c r="O47" s="29"/>
      <c r="P47" s="55">
        <v>0</v>
      </c>
      <c r="Q47" s="55">
        <v>32447.08</v>
      </c>
    </row>
    <row r="48" spans="1:17" ht="15">
      <c r="A48" s="122"/>
      <c r="B48" s="177"/>
      <c r="C48" s="178"/>
      <c r="D48" s="163"/>
      <c r="E48" s="169"/>
      <c r="F48" s="149"/>
      <c r="G48" s="179"/>
      <c r="H48" s="29">
        <v>1200308</v>
      </c>
      <c r="I48" s="95">
        <v>42947</v>
      </c>
      <c r="J48" s="55">
        <v>6593.12</v>
      </c>
      <c r="K48" s="55">
        <v>6593.12</v>
      </c>
      <c r="L48" s="55">
        <v>6593.12</v>
      </c>
      <c r="M48" s="29"/>
      <c r="N48" s="29"/>
      <c r="O48" s="29"/>
      <c r="P48" s="55">
        <v>0</v>
      </c>
      <c r="Q48" s="55">
        <v>6593.12</v>
      </c>
    </row>
    <row r="49" spans="1:17" ht="15">
      <c r="A49" s="64"/>
      <c r="B49" s="74" t="s">
        <v>13</v>
      </c>
      <c r="C49" s="180"/>
      <c r="D49" s="38"/>
      <c r="E49" s="181"/>
      <c r="F49" s="182"/>
      <c r="G49" s="181"/>
      <c r="H49" s="51"/>
      <c r="I49" s="50"/>
      <c r="J49" s="27">
        <f>SUM(J30:J48)</f>
        <v>216800.3</v>
      </c>
      <c r="K49" s="27">
        <f>SUM(K30:K48)</f>
        <v>216775.07</v>
      </c>
      <c r="L49" s="27">
        <f>SUM(L30:L48)</f>
        <v>216775.07</v>
      </c>
      <c r="M49" s="27">
        <f>SUM(M31:M48)</f>
        <v>0</v>
      </c>
      <c r="N49" s="27">
        <f>SUM(N31:N48)</f>
        <v>25.23</v>
      </c>
      <c r="O49" s="27">
        <v>0</v>
      </c>
      <c r="P49" s="27">
        <f>SUM(P31:P48)-O49</f>
        <v>110306.33999999998</v>
      </c>
      <c r="Q49" s="27">
        <f>SUM(Q30:Q48)</f>
        <v>106468.73</v>
      </c>
    </row>
    <row r="50" spans="1:17" ht="15" customHeight="1">
      <c r="A50" s="119">
        <v>3</v>
      </c>
      <c r="B50" s="116" t="s">
        <v>83</v>
      </c>
      <c r="C50" s="183" t="s">
        <v>55</v>
      </c>
      <c r="D50" s="119">
        <v>214</v>
      </c>
      <c r="E50" s="184" t="s">
        <v>23</v>
      </c>
      <c r="F50" s="184" t="s">
        <v>55</v>
      </c>
      <c r="G50" s="185" t="s">
        <v>82</v>
      </c>
      <c r="H50" s="29">
        <v>320170635</v>
      </c>
      <c r="I50" s="47">
        <v>42916</v>
      </c>
      <c r="J50" s="29">
        <v>25399.68</v>
      </c>
      <c r="K50" s="29">
        <v>25399.68</v>
      </c>
      <c r="L50" s="29">
        <v>25399.68</v>
      </c>
      <c r="M50" s="29"/>
      <c r="N50" s="29"/>
      <c r="O50" s="29"/>
      <c r="P50" s="29">
        <v>25399.68</v>
      </c>
      <c r="Q50" s="29"/>
    </row>
    <row r="51" spans="1:17" ht="15">
      <c r="A51" s="120"/>
      <c r="B51" s="117"/>
      <c r="C51" s="186"/>
      <c r="D51" s="120"/>
      <c r="E51" s="187"/>
      <c r="F51" s="187"/>
      <c r="G51" s="188"/>
      <c r="H51" s="29">
        <v>320170636</v>
      </c>
      <c r="I51" s="47">
        <v>42916</v>
      </c>
      <c r="J51" s="55">
        <v>1056.4</v>
      </c>
      <c r="K51" s="55">
        <v>1056.4</v>
      </c>
      <c r="L51" s="55">
        <v>1056.4</v>
      </c>
      <c r="M51" s="55"/>
      <c r="N51" s="55"/>
      <c r="O51" s="55"/>
      <c r="P51" s="55">
        <v>1056.4</v>
      </c>
      <c r="Q51" s="29"/>
    </row>
    <row r="52" spans="1:17" ht="15">
      <c r="A52" s="120"/>
      <c r="B52" s="117"/>
      <c r="C52" s="186"/>
      <c r="D52" s="120"/>
      <c r="E52" s="187"/>
      <c r="F52" s="187"/>
      <c r="G52" s="188"/>
      <c r="H52" s="82">
        <v>320170715</v>
      </c>
      <c r="I52" s="95">
        <v>42940</v>
      </c>
      <c r="J52" s="82">
        <v>25383.12</v>
      </c>
      <c r="K52" s="82">
        <v>25383.12</v>
      </c>
      <c r="L52" s="82">
        <v>25383.12</v>
      </c>
      <c r="M52" s="82"/>
      <c r="N52" s="82"/>
      <c r="O52" s="82"/>
      <c r="P52" s="82">
        <v>25383.12</v>
      </c>
      <c r="Q52" s="29"/>
    </row>
    <row r="53" spans="1:17" ht="15">
      <c r="A53" s="120"/>
      <c r="B53" s="117"/>
      <c r="C53" s="186"/>
      <c r="D53" s="120"/>
      <c r="E53" s="187"/>
      <c r="F53" s="187"/>
      <c r="G53" s="188"/>
      <c r="H53" s="1">
        <v>320170721</v>
      </c>
      <c r="I53" s="95">
        <v>42947</v>
      </c>
      <c r="J53" s="55">
        <v>4241.56</v>
      </c>
      <c r="K53" s="55">
        <v>4241.56</v>
      </c>
      <c r="L53" s="55">
        <v>4241.56</v>
      </c>
      <c r="M53" s="55"/>
      <c r="N53" s="55"/>
      <c r="O53" s="55"/>
      <c r="P53" s="55"/>
      <c r="Q53" s="55">
        <v>4241.56</v>
      </c>
    </row>
    <row r="54" spans="1:17" ht="15">
      <c r="A54" s="120"/>
      <c r="B54" s="117"/>
      <c r="C54" s="186"/>
      <c r="D54" s="120"/>
      <c r="E54" s="187"/>
      <c r="F54" s="187"/>
      <c r="G54" s="188"/>
      <c r="H54" s="29">
        <v>320170759</v>
      </c>
      <c r="I54" s="95">
        <v>42947</v>
      </c>
      <c r="J54" s="55">
        <v>11214.79</v>
      </c>
      <c r="K54" s="55">
        <v>11214.79</v>
      </c>
      <c r="L54" s="55">
        <v>11214.79</v>
      </c>
      <c r="M54" s="55"/>
      <c r="N54" s="55"/>
      <c r="O54" s="55"/>
      <c r="P54" s="55"/>
      <c r="Q54" s="55">
        <v>11214.79</v>
      </c>
    </row>
    <row r="55" spans="1:17" ht="15">
      <c r="A55" s="120"/>
      <c r="B55" s="118"/>
      <c r="C55" s="189"/>
      <c r="D55" s="190"/>
      <c r="E55" s="191"/>
      <c r="F55" s="191"/>
      <c r="G55" s="192"/>
      <c r="H55" s="29">
        <v>320170728</v>
      </c>
      <c r="I55" s="95">
        <v>42947</v>
      </c>
      <c r="J55" s="46">
        <v>1056.4</v>
      </c>
      <c r="K55" s="46">
        <v>1056.4</v>
      </c>
      <c r="L55" s="46">
        <v>1056.4</v>
      </c>
      <c r="M55" s="46"/>
      <c r="N55" s="46"/>
      <c r="O55" s="46"/>
      <c r="P55" s="60"/>
      <c r="Q55" s="46">
        <v>1056.4</v>
      </c>
    </row>
    <row r="56" spans="1:17" ht="15">
      <c r="A56" s="48"/>
      <c r="B56" s="49" t="s">
        <v>13</v>
      </c>
      <c r="C56" s="193"/>
      <c r="D56" s="107"/>
      <c r="E56" s="194"/>
      <c r="F56" s="195"/>
      <c r="G56" s="194"/>
      <c r="H56" s="52"/>
      <c r="I56" s="62"/>
      <c r="J56" s="27">
        <f>SUM(J50:J55)</f>
        <v>68351.94999999998</v>
      </c>
      <c r="K56" s="27">
        <f>SUM(K50:K55)</f>
        <v>68351.94999999998</v>
      </c>
      <c r="L56" s="27">
        <f>SUM(L50:L55)</f>
        <v>68351.94999999998</v>
      </c>
      <c r="M56" s="39">
        <f>SUM(M50:M55)</f>
        <v>0</v>
      </c>
      <c r="N56" s="39">
        <f>SUM(N50:N55)</f>
        <v>0</v>
      </c>
      <c r="O56" s="39">
        <v>0</v>
      </c>
      <c r="P56" s="27">
        <f>SUM(P50:P55)</f>
        <v>51839.2</v>
      </c>
      <c r="Q56" s="27">
        <f>SUM(Q50:Q55)</f>
        <v>16512.750000000004</v>
      </c>
    </row>
    <row r="57" spans="1:17" ht="15" customHeight="1">
      <c r="A57" s="119">
        <v>4</v>
      </c>
      <c r="B57" s="116" t="s">
        <v>81</v>
      </c>
      <c r="C57" s="184" t="s">
        <v>74</v>
      </c>
      <c r="D57" s="196">
        <v>230</v>
      </c>
      <c r="E57" s="197" t="s">
        <v>23</v>
      </c>
      <c r="F57" s="184" t="s">
        <v>74</v>
      </c>
      <c r="G57" s="185" t="s">
        <v>80</v>
      </c>
      <c r="H57" s="29">
        <v>1293</v>
      </c>
      <c r="I57" s="95">
        <v>42947</v>
      </c>
      <c r="J57" s="66">
        <v>1196.4</v>
      </c>
      <c r="K57" s="66">
        <v>1196.4</v>
      </c>
      <c r="L57" s="66">
        <v>1196.4</v>
      </c>
      <c r="M57" s="54"/>
      <c r="N57" s="54"/>
      <c r="O57" s="54"/>
      <c r="P57" s="66">
        <v>1196.4</v>
      </c>
      <c r="Q57" s="82"/>
    </row>
    <row r="58" spans="1:17" ht="15">
      <c r="A58" s="120"/>
      <c r="B58" s="117"/>
      <c r="C58" s="187"/>
      <c r="D58" s="126"/>
      <c r="E58" s="198"/>
      <c r="F58" s="187"/>
      <c r="G58" s="188"/>
      <c r="H58" s="29">
        <v>1287</v>
      </c>
      <c r="I58" s="95">
        <v>42947</v>
      </c>
      <c r="J58" s="66">
        <v>3888.3</v>
      </c>
      <c r="K58" s="66">
        <v>3888.3</v>
      </c>
      <c r="L58" s="66">
        <v>3888.3</v>
      </c>
      <c r="M58" s="54"/>
      <c r="N58" s="54"/>
      <c r="O58" s="54"/>
      <c r="P58" s="66">
        <v>3888.3</v>
      </c>
      <c r="Q58" s="66"/>
    </row>
    <row r="59" spans="1:17" ht="15">
      <c r="A59" s="120"/>
      <c r="B59" s="117"/>
      <c r="C59" s="187"/>
      <c r="D59" s="126"/>
      <c r="E59" s="198"/>
      <c r="F59" s="187"/>
      <c r="G59" s="188"/>
      <c r="H59" s="52"/>
      <c r="I59" s="47"/>
      <c r="J59" s="32"/>
      <c r="K59" s="32"/>
      <c r="L59" s="32"/>
      <c r="M59" s="32"/>
      <c r="N59" s="32"/>
      <c r="O59" s="32"/>
      <c r="P59" s="54"/>
      <c r="Q59" s="39"/>
    </row>
    <row r="60" spans="1:17" ht="15">
      <c r="A60" s="120"/>
      <c r="B60" s="118"/>
      <c r="C60" s="191"/>
      <c r="D60" s="199"/>
      <c r="E60" s="200"/>
      <c r="F60" s="191"/>
      <c r="G60" s="192"/>
      <c r="H60" s="52"/>
      <c r="I60" s="58"/>
      <c r="J60" s="32"/>
      <c r="K60" s="32"/>
      <c r="L60" s="32"/>
      <c r="M60" s="32"/>
      <c r="N60" s="32"/>
      <c r="O60" s="32"/>
      <c r="P60" s="54"/>
      <c r="Q60" s="39"/>
    </row>
    <row r="61" spans="1:17" ht="15">
      <c r="A61" s="48"/>
      <c r="B61" s="49" t="s">
        <v>13</v>
      </c>
      <c r="C61" s="193"/>
      <c r="D61" s="107"/>
      <c r="E61" s="194"/>
      <c r="F61" s="195"/>
      <c r="G61" s="194"/>
      <c r="H61" s="52"/>
      <c r="I61" s="62"/>
      <c r="J61" s="39">
        <f>SUM(J57:J60)</f>
        <v>5084.700000000001</v>
      </c>
      <c r="K61" s="39">
        <f>SUM(K57:K60)</f>
        <v>5084.700000000001</v>
      </c>
      <c r="L61" s="39">
        <f>SUM(L57:L60)</f>
        <v>5084.700000000001</v>
      </c>
      <c r="M61" s="39">
        <f>SUM(M57:M60)</f>
        <v>0</v>
      </c>
      <c r="N61" s="39">
        <f>SUM(N57:N60)</f>
        <v>0</v>
      </c>
      <c r="O61" s="39">
        <v>0</v>
      </c>
      <c r="P61" s="39">
        <f>SUM(P57:P60)</f>
        <v>5084.700000000001</v>
      </c>
      <c r="Q61" s="39">
        <f>SUM(Q57:Q60)</f>
        <v>0</v>
      </c>
    </row>
    <row r="62" spans="1:17" ht="15" customHeight="1">
      <c r="A62" s="119">
        <v>5</v>
      </c>
      <c r="B62" s="116" t="s">
        <v>79</v>
      </c>
      <c r="C62" s="184" t="s">
        <v>74</v>
      </c>
      <c r="D62" s="119">
        <v>24</v>
      </c>
      <c r="E62" s="184" t="s">
        <v>23</v>
      </c>
      <c r="F62" s="184" t="s">
        <v>74</v>
      </c>
      <c r="G62" s="185" t="s">
        <v>78</v>
      </c>
      <c r="H62" s="29">
        <v>90146</v>
      </c>
      <c r="I62" s="47">
        <v>42900</v>
      </c>
      <c r="J62" s="29">
        <v>24331.75</v>
      </c>
      <c r="K62" s="29">
        <v>24331.75</v>
      </c>
      <c r="L62" s="29">
        <v>24331.75</v>
      </c>
      <c r="M62" s="29"/>
      <c r="N62" s="29"/>
      <c r="O62" s="29"/>
      <c r="P62" s="29">
        <v>24331.75</v>
      </c>
      <c r="Q62" s="29"/>
    </row>
    <row r="63" spans="1:17" ht="15">
      <c r="A63" s="120"/>
      <c r="B63" s="117"/>
      <c r="C63" s="187"/>
      <c r="D63" s="120"/>
      <c r="E63" s="187"/>
      <c r="F63" s="187"/>
      <c r="G63" s="188"/>
      <c r="H63" s="29">
        <v>90147</v>
      </c>
      <c r="I63" s="47">
        <v>42916</v>
      </c>
      <c r="J63" s="29">
        <v>21411.94</v>
      </c>
      <c r="K63" s="29">
        <v>21411.94</v>
      </c>
      <c r="L63" s="29">
        <v>21411.94</v>
      </c>
      <c r="M63" s="29"/>
      <c r="N63" s="29"/>
      <c r="O63" s="29"/>
      <c r="P63" s="29">
        <v>21411.94</v>
      </c>
      <c r="Q63" s="39"/>
    </row>
    <row r="64" spans="1:17" ht="15">
      <c r="A64" s="120"/>
      <c r="B64" s="117"/>
      <c r="C64" s="187"/>
      <c r="D64" s="120"/>
      <c r="E64" s="187"/>
      <c r="F64" s="187"/>
      <c r="G64" s="188"/>
      <c r="H64" s="29">
        <v>90148</v>
      </c>
      <c r="I64" s="47">
        <v>42944</v>
      </c>
      <c r="J64" s="75">
        <v>42823.88</v>
      </c>
      <c r="K64" s="75">
        <v>42823.88</v>
      </c>
      <c r="L64" s="75">
        <v>42823.88</v>
      </c>
      <c r="M64" s="43"/>
      <c r="N64" s="43"/>
      <c r="O64" s="43"/>
      <c r="P64" s="75">
        <v>42823.88</v>
      </c>
      <c r="Q64" s="39"/>
    </row>
    <row r="65" spans="1:17" ht="15">
      <c r="A65" s="120"/>
      <c r="B65" s="117"/>
      <c r="C65" s="187"/>
      <c r="D65" s="120"/>
      <c r="E65" s="187"/>
      <c r="F65" s="187"/>
      <c r="G65" s="188"/>
      <c r="H65" s="52">
        <v>90149</v>
      </c>
      <c r="I65" s="95">
        <v>42947</v>
      </c>
      <c r="J65" s="31">
        <v>21411.94</v>
      </c>
      <c r="K65" s="31">
        <v>21411.94</v>
      </c>
      <c r="L65" s="31">
        <v>21411.94</v>
      </c>
      <c r="M65" s="43"/>
      <c r="N65" s="43"/>
      <c r="O65" s="43"/>
      <c r="P65" s="54"/>
      <c r="Q65" s="31">
        <v>21411.94</v>
      </c>
    </row>
    <row r="66" spans="1:17" ht="15">
      <c r="A66" s="120"/>
      <c r="B66" s="118"/>
      <c r="C66" s="191"/>
      <c r="D66" s="190"/>
      <c r="E66" s="191"/>
      <c r="F66" s="191"/>
      <c r="G66" s="192"/>
      <c r="H66" s="82"/>
      <c r="I66" s="82"/>
      <c r="J66" s="82"/>
      <c r="K66" s="82"/>
      <c r="L66" s="82"/>
      <c r="M66" s="82"/>
      <c r="N66" s="82"/>
      <c r="O66" s="82"/>
      <c r="P66" s="82"/>
      <c r="Q66" s="27"/>
    </row>
    <row r="67" spans="1:17" ht="15">
      <c r="A67" s="48"/>
      <c r="B67" s="49" t="s">
        <v>13</v>
      </c>
      <c r="C67" s="193"/>
      <c r="D67" s="107"/>
      <c r="E67" s="201"/>
      <c r="F67" s="195"/>
      <c r="G67" s="194"/>
      <c r="H67" s="52"/>
      <c r="I67" s="62"/>
      <c r="J67" s="39">
        <f>SUM(J62:J65)</f>
        <v>109979.51000000001</v>
      </c>
      <c r="K67" s="39">
        <f>SUM(K62:K65)</f>
        <v>109979.51000000001</v>
      </c>
      <c r="L67" s="39">
        <f>SUM(L62:L65)</f>
        <v>109979.51000000001</v>
      </c>
      <c r="M67" s="39">
        <f>SUM(M62:M65)</f>
        <v>0</v>
      </c>
      <c r="N67" s="39">
        <f>SUM(N62:N65)</f>
        <v>0</v>
      </c>
      <c r="O67" s="39">
        <v>0</v>
      </c>
      <c r="P67" s="39">
        <f>SUM(P62:P65)</f>
        <v>88567.57</v>
      </c>
      <c r="Q67" s="39">
        <f>SUM(Q62:Q66)</f>
        <v>21411.94</v>
      </c>
    </row>
    <row r="68" spans="1:17" ht="15" customHeight="1">
      <c r="A68" s="119">
        <v>6</v>
      </c>
      <c r="B68" s="116" t="s">
        <v>77</v>
      </c>
      <c r="C68" s="183" t="s">
        <v>19</v>
      </c>
      <c r="D68" s="119">
        <v>215</v>
      </c>
      <c r="E68" s="202" t="s">
        <v>23</v>
      </c>
      <c r="F68" s="184" t="s">
        <v>19</v>
      </c>
      <c r="G68" s="185" t="s">
        <v>76</v>
      </c>
      <c r="H68" s="82">
        <v>1405182</v>
      </c>
      <c r="I68" s="47">
        <v>42916</v>
      </c>
      <c r="J68" s="82">
        <v>18492.13</v>
      </c>
      <c r="K68" s="82">
        <v>18492.13</v>
      </c>
      <c r="L68" s="82">
        <v>18492.13</v>
      </c>
      <c r="M68" s="82"/>
      <c r="N68" s="82"/>
      <c r="O68" s="82"/>
      <c r="P68" s="82">
        <v>18492.13</v>
      </c>
      <c r="Q68" s="82"/>
    </row>
    <row r="69" spans="1:17" ht="15">
      <c r="A69" s="120"/>
      <c r="B69" s="117"/>
      <c r="C69" s="186"/>
      <c r="D69" s="120"/>
      <c r="E69" s="203"/>
      <c r="F69" s="187"/>
      <c r="G69" s="188"/>
      <c r="H69" s="88">
        <v>1409085</v>
      </c>
      <c r="I69" s="95">
        <v>42947</v>
      </c>
      <c r="J69" s="46">
        <v>19465.4</v>
      </c>
      <c r="K69" s="46">
        <v>19465.4</v>
      </c>
      <c r="L69" s="46">
        <v>19465.4</v>
      </c>
      <c r="M69" s="46"/>
      <c r="N69" s="46"/>
      <c r="O69" s="46"/>
      <c r="P69" s="54">
        <v>0</v>
      </c>
      <c r="Q69" s="46">
        <v>19465.4</v>
      </c>
    </row>
    <row r="70" spans="1:17" ht="15">
      <c r="A70" s="120"/>
      <c r="B70" s="117"/>
      <c r="C70" s="186"/>
      <c r="D70" s="120"/>
      <c r="E70" s="203"/>
      <c r="F70" s="187"/>
      <c r="G70" s="188"/>
      <c r="H70" s="82"/>
      <c r="I70" s="82"/>
      <c r="J70" s="82"/>
      <c r="K70" s="82"/>
      <c r="L70" s="82"/>
      <c r="M70" s="82"/>
      <c r="N70" s="82"/>
      <c r="O70" s="82"/>
      <c r="P70" s="82"/>
      <c r="Q70" s="82"/>
    </row>
    <row r="71" spans="1:17" ht="15">
      <c r="A71" s="120"/>
      <c r="B71" s="118"/>
      <c r="C71" s="189"/>
      <c r="D71" s="190"/>
      <c r="E71" s="204"/>
      <c r="F71" s="191"/>
      <c r="G71" s="192"/>
      <c r="H71" s="51"/>
      <c r="I71" s="50"/>
      <c r="J71" s="46"/>
      <c r="K71" s="46"/>
      <c r="L71" s="46"/>
      <c r="M71" s="46"/>
      <c r="N71" s="46"/>
      <c r="O71" s="46"/>
      <c r="P71" s="54">
        <f>J71-M71-N71</f>
        <v>0</v>
      </c>
      <c r="Q71" s="27"/>
    </row>
    <row r="72" spans="1:17" ht="15">
      <c r="A72" s="34"/>
      <c r="B72" s="74" t="s">
        <v>13</v>
      </c>
      <c r="C72" s="205"/>
      <c r="D72" s="34"/>
      <c r="E72" s="34"/>
      <c r="F72" s="206"/>
      <c r="G72" s="107"/>
      <c r="H72" s="52"/>
      <c r="I72" s="62"/>
      <c r="J72" s="39">
        <f>SUM(J68:J71)</f>
        <v>37957.53</v>
      </c>
      <c r="K72" s="39">
        <f>SUM(K68:K71)</f>
        <v>37957.53</v>
      </c>
      <c r="L72" s="39">
        <f>SUM(L68:L71)</f>
        <v>37957.53</v>
      </c>
      <c r="M72" s="39">
        <f>SUM(M68:M71)</f>
        <v>0</v>
      </c>
      <c r="N72" s="39">
        <f>SUM(N68:N71)</f>
        <v>0</v>
      </c>
      <c r="O72" s="39">
        <v>0</v>
      </c>
      <c r="P72" s="39">
        <f>SUM(P68:P71)</f>
        <v>18492.13</v>
      </c>
      <c r="Q72" s="39">
        <f>SUM(Q68:Q71)</f>
        <v>19465.4</v>
      </c>
    </row>
    <row r="73" spans="1:17" ht="15" customHeight="1">
      <c r="A73" s="119">
        <v>7</v>
      </c>
      <c r="B73" s="116" t="s">
        <v>75</v>
      </c>
      <c r="C73" s="207" t="s">
        <v>74</v>
      </c>
      <c r="D73" s="119">
        <v>41</v>
      </c>
      <c r="E73" s="202" t="s">
        <v>23</v>
      </c>
      <c r="F73" s="197" t="s">
        <v>74</v>
      </c>
      <c r="G73" s="184" t="s">
        <v>73</v>
      </c>
      <c r="H73" s="29">
        <v>402</v>
      </c>
      <c r="I73" s="47">
        <v>42915</v>
      </c>
      <c r="J73" s="29">
        <v>3019.92</v>
      </c>
      <c r="K73" s="29">
        <v>3019.92</v>
      </c>
      <c r="L73" s="29">
        <v>3019.92</v>
      </c>
      <c r="M73" s="29"/>
      <c r="N73" s="29"/>
      <c r="O73" s="29"/>
      <c r="P73" s="29">
        <v>3019.92</v>
      </c>
      <c r="Q73" s="29"/>
    </row>
    <row r="74" spans="1:17" ht="15">
      <c r="A74" s="120"/>
      <c r="B74" s="117"/>
      <c r="C74" s="208"/>
      <c r="D74" s="120"/>
      <c r="E74" s="203"/>
      <c r="F74" s="198"/>
      <c r="G74" s="187"/>
      <c r="H74" s="51">
        <v>414</v>
      </c>
      <c r="I74" s="47">
        <v>42947</v>
      </c>
      <c r="J74" s="46">
        <v>317.94</v>
      </c>
      <c r="K74" s="46">
        <v>317.94</v>
      </c>
      <c r="L74" s="46">
        <v>317.94</v>
      </c>
      <c r="M74" s="51"/>
      <c r="N74" s="46"/>
      <c r="O74" s="46"/>
      <c r="P74" s="54"/>
      <c r="Q74" s="46">
        <v>317.94</v>
      </c>
    </row>
    <row r="75" spans="1:17" ht="15">
      <c r="A75" s="120"/>
      <c r="B75" s="117"/>
      <c r="C75" s="208"/>
      <c r="D75" s="120"/>
      <c r="E75" s="203"/>
      <c r="F75" s="198"/>
      <c r="G75" s="187"/>
      <c r="H75" s="52"/>
      <c r="I75" s="62"/>
      <c r="J75" s="43"/>
      <c r="K75" s="43"/>
      <c r="L75" s="43"/>
      <c r="M75" s="52"/>
      <c r="N75" s="43"/>
      <c r="O75" s="43"/>
      <c r="P75" s="54">
        <f>J75-M75-N75</f>
        <v>0</v>
      </c>
      <c r="Q75" s="52"/>
    </row>
    <row r="76" spans="1:17" ht="15">
      <c r="A76" s="42"/>
      <c r="B76" s="109"/>
      <c r="C76" s="209"/>
      <c r="D76" s="108"/>
      <c r="E76" s="210"/>
      <c r="F76" s="211"/>
      <c r="G76" s="191"/>
      <c r="H76" s="52"/>
      <c r="I76" s="62"/>
      <c r="J76" s="43"/>
      <c r="K76" s="43"/>
      <c r="L76" s="43"/>
      <c r="M76" s="52"/>
      <c r="N76" s="43"/>
      <c r="O76" s="43"/>
      <c r="P76" s="54">
        <f>J76-M76-N76</f>
        <v>0</v>
      </c>
      <c r="Q76" s="52"/>
    </row>
    <row r="77" spans="1:17" ht="15">
      <c r="A77" s="65"/>
      <c r="B77" s="49" t="s">
        <v>13</v>
      </c>
      <c r="C77" s="212"/>
      <c r="D77" s="213"/>
      <c r="E77" s="214"/>
      <c r="F77" s="215"/>
      <c r="G77" s="214"/>
      <c r="H77" s="51"/>
      <c r="I77" s="50"/>
      <c r="J77" s="27">
        <f>SUM(J73:J76)</f>
        <v>3337.86</v>
      </c>
      <c r="K77" s="27">
        <f>SUM(K73:K76)</f>
        <v>3337.86</v>
      </c>
      <c r="L77" s="27">
        <f>SUM(L73:L76)</f>
        <v>3337.86</v>
      </c>
      <c r="M77" s="27">
        <f>SUM(M73:M76)</f>
        <v>0</v>
      </c>
      <c r="N77" s="27">
        <f>SUM(N73:N76)</f>
        <v>0</v>
      </c>
      <c r="O77" s="27">
        <v>0</v>
      </c>
      <c r="P77" s="27">
        <f>SUM(P73:P76)</f>
        <v>3019.92</v>
      </c>
      <c r="Q77" s="27">
        <f>SUM(Q73:Q76)</f>
        <v>317.94</v>
      </c>
    </row>
    <row r="78" spans="1:17" ht="15">
      <c r="A78" s="120">
        <v>8</v>
      </c>
      <c r="B78" s="116" t="s">
        <v>72</v>
      </c>
      <c r="C78" s="183"/>
      <c r="D78" s="185"/>
      <c r="E78" s="185"/>
      <c r="F78" s="184"/>
      <c r="G78" s="216" t="s">
        <v>28</v>
      </c>
      <c r="H78" s="29">
        <v>12754</v>
      </c>
      <c r="I78" s="47">
        <v>42916</v>
      </c>
      <c r="J78" s="55">
        <v>529.2</v>
      </c>
      <c r="K78" s="55">
        <v>529.2</v>
      </c>
      <c r="L78" s="55">
        <v>529.2</v>
      </c>
      <c r="M78" s="29"/>
      <c r="N78" s="29"/>
      <c r="O78" s="29"/>
      <c r="P78" s="55">
        <v>529.2</v>
      </c>
      <c r="Q78" s="82"/>
    </row>
    <row r="79" spans="1:17" ht="15">
      <c r="A79" s="120"/>
      <c r="B79" s="117"/>
      <c r="C79" s="186"/>
      <c r="D79" s="188"/>
      <c r="E79" s="188"/>
      <c r="F79" s="187"/>
      <c r="G79" s="216" t="s">
        <v>29</v>
      </c>
      <c r="H79" s="29">
        <v>12755</v>
      </c>
      <c r="I79" s="47">
        <v>42916</v>
      </c>
      <c r="J79" s="55">
        <v>163.8</v>
      </c>
      <c r="K79" s="55">
        <v>163.8</v>
      </c>
      <c r="L79" s="55">
        <v>163.8</v>
      </c>
      <c r="M79" s="29"/>
      <c r="N79" s="29"/>
      <c r="O79" s="29"/>
      <c r="P79" s="55">
        <v>163.8</v>
      </c>
      <c r="Q79" s="82"/>
    </row>
    <row r="80" spans="1:17" ht="15">
      <c r="A80" s="120"/>
      <c r="B80" s="117"/>
      <c r="C80" s="186"/>
      <c r="D80" s="188"/>
      <c r="E80" s="188"/>
      <c r="F80" s="187"/>
      <c r="G80" s="216" t="s">
        <v>16</v>
      </c>
      <c r="H80" s="29">
        <v>12751</v>
      </c>
      <c r="I80" s="47">
        <v>42916</v>
      </c>
      <c r="J80" s="68">
        <v>18168</v>
      </c>
      <c r="K80" s="68">
        <v>18168</v>
      </c>
      <c r="L80" s="68">
        <v>18168</v>
      </c>
      <c r="M80" s="67"/>
      <c r="N80" s="67"/>
      <c r="O80" s="67"/>
      <c r="P80" s="68">
        <v>18168</v>
      </c>
      <c r="Q80" s="82"/>
    </row>
    <row r="81" spans="1:17" ht="15">
      <c r="A81" s="120"/>
      <c r="B81" s="117"/>
      <c r="C81" s="186"/>
      <c r="D81" s="188"/>
      <c r="E81" s="188"/>
      <c r="F81" s="187"/>
      <c r="G81" s="217">
        <v>7889</v>
      </c>
      <c r="H81" s="73">
        <v>13273</v>
      </c>
      <c r="I81" s="47">
        <v>42947</v>
      </c>
      <c r="J81" s="55">
        <v>113.4</v>
      </c>
      <c r="K81" s="55">
        <v>113.4</v>
      </c>
      <c r="L81" s="55">
        <v>113.4</v>
      </c>
      <c r="M81" s="29"/>
      <c r="N81" s="29"/>
      <c r="O81" s="29"/>
      <c r="P81" s="55">
        <v>0</v>
      </c>
      <c r="Q81" s="55">
        <v>113.4</v>
      </c>
    </row>
    <row r="82" spans="1:17" ht="15">
      <c r="A82" s="120"/>
      <c r="B82" s="117"/>
      <c r="C82" s="186"/>
      <c r="D82" s="188"/>
      <c r="E82" s="188"/>
      <c r="F82" s="187"/>
      <c r="G82" s="216"/>
      <c r="H82" s="73">
        <v>13274</v>
      </c>
      <c r="I82" s="47">
        <v>42947</v>
      </c>
      <c r="J82" s="55">
        <v>182.94</v>
      </c>
      <c r="K82" s="55">
        <v>182.94</v>
      </c>
      <c r="L82" s="55">
        <v>182.94</v>
      </c>
      <c r="M82" s="29"/>
      <c r="N82" s="29"/>
      <c r="O82" s="29"/>
      <c r="P82" s="55">
        <v>0</v>
      </c>
      <c r="Q82" s="55">
        <v>182.94</v>
      </c>
    </row>
    <row r="83" spans="1:17" ht="15">
      <c r="A83" s="120"/>
      <c r="B83" s="117"/>
      <c r="C83" s="186"/>
      <c r="D83" s="188"/>
      <c r="E83" s="188"/>
      <c r="F83" s="187"/>
      <c r="G83" s="216"/>
      <c r="H83" s="73">
        <v>13275</v>
      </c>
      <c r="I83" s="47">
        <v>42947</v>
      </c>
      <c r="J83" s="55">
        <v>144.8</v>
      </c>
      <c r="K83" s="55">
        <v>144.8</v>
      </c>
      <c r="L83" s="55">
        <v>144.8</v>
      </c>
      <c r="M83" s="29"/>
      <c r="N83" s="29"/>
      <c r="O83" s="29"/>
      <c r="P83" s="55">
        <v>0</v>
      </c>
      <c r="Q83" s="55">
        <v>144.8</v>
      </c>
    </row>
    <row r="84" spans="1:17" ht="15">
      <c r="A84" s="120"/>
      <c r="B84" s="117"/>
      <c r="C84" s="186"/>
      <c r="D84" s="188"/>
      <c r="E84" s="188"/>
      <c r="F84" s="187"/>
      <c r="G84" s="216"/>
      <c r="H84" s="73">
        <v>13272</v>
      </c>
      <c r="I84" s="47">
        <v>42947</v>
      </c>
      <c r="J84" s="55">
        <v>17600.25</v>
      </c>
      <c r="K84" s="55">
        <v>17600.25</v>
      </c>
      <c r="L84" s="55">
        <v>17600.25</v>
      </c>
      <c r="M84" s="29"/>
      <c r="N84" s="29"/>
      <c r="O84" s="29"/>
      <c r="P84" s="55">
        <v>0</v>
      </c>
      <c r="Q84" s="55">
        <v>17600.25</v>
      </c>
    </row>
    <row r="85" spans="1:17" ht="15">
      <c r="A85" s="120"/>
      <c r="B85" s="117"/>
      <c r="C85" s="186"/>
      <c r="D85" s="188"/>
      <c r="E85" s="188"/>
      <c r="F85" s="187"/>
      <c r="G85" s="216"/>
      <c r="H85" s="73">
        <v>12752</v>
      </c>
      <c r="I85" s="47">
        <v>42916</v>
      </c>
      <c r="J85" s="55">
        <v>239.4</v>
      </c>
      <c r="K85" s="55">
        <v>239.4</v>
      </c>
      <c r="L85" s="55">
        <v>239.4</v>
      </c>
      <c r="M85" s="29"/>
      <c r="N85" s="29"/>
      <c r="O85" s="29"/>
      <c r="P85" s="55">
        <v>239.4</v>
      </c>
      <c r="Q85" s="82"/>
    </row>
    <row r="86" spans="1:17" ht="15">
      <c r="A86" s="120"/>
      <c r="B86" s="118"/>
      <c r="C86" s="189"/>
      <c r="D86" s="192"/>
      <c r="E86" s="192"/>
      <c r="F86" s="191"/>
      <c r="G86" s="216"/>
      <c r="H86" s="29"/>
      <c r="I86" s="47"/>
      <c r="J86" s="55"/>
      <c r="K86" s="54"/>
      <c r="L86" s="54"/>
      <c r="M86" s="29"/>
      <c r="N86" s="29"/>
      <c r="O86" s="29"/>
      <c r="P86" s="55"/>
      <c r="Q86" s="54"/>
    </row>
    <row r="87" spans="1:17" ht="15">
      <c r="A87" s="65"/>
      <c r="B87" s="49" t="s">
        <v>13</v>
      </c>
      <c r="C87" s="212"/>
      <c r="D87" s="213"/>
      <c r="E87" s="214"/>
      <c r="F87" s="215"/>
      <c r="G87" s="214"/>
      <c r="H87" s="51"/>
      <c r="I87" s="50"/>
      <c r="J87" s="27">
        <f>SUM(J78:J86)</f>
        <v>37141.79</v>
      </c>
      <c r="K87" s="27">
        <f>SUM(K78:K86)+0</f>
        <v>37141.79</v>
      </c>
      <c r="L87" s="27">
        <f>SUM(L78:L86)</f>
        <v>37141.79</v>
      </c>
      <c r="M87" s="27">
        <v>0</v>
      </c>
      <c r="N87" s="27">
        <f>SUM(N78:N86)</f>
        <v>0</v>
      </c>
      <c r="O87" s="27">
        <f>SUM(O78:O86)</f>
        <v>0</v>
      </c>
      <c r="P87" s="27">
        <f>SUM(P78:P86)</f>
        <v>19100.4</v>
      </c>
      <c r="Q87" s="27">
        <f>SUM(Q78:Q86)</f>
        <v>18041.39</v>
      </c>
    </row>
    <row r="88" spans="1:17" ht="15" customHeight="1">
      <c r="A88" s="120">
        <v>9</v>
      </c>
      <c r="B88" s="116" t="s">
        <v>71</v>
      </c>
      <c r="C88" s="207" t="s">
        <v>19</v>
      </c>
      <c r="D88" s="119">
        <v>633</v>
      </c>
      <c r="E88" s="185" t="s">
        <v>23</v>
      </c>
      <c r="F88" s="207" t="s">
        <v>19</v>
      </c>
      <c r="G88" s="185" t="s">
        <v>70</v>
      </c>
      <c r="H88" s="29">
        <v>208375</v>
      </c>
      <c r="I88" s="47">
        <v>42916</v>
      </c>
      <c r="J88" s="29">
        <v>1041.47</v>
      </c>
      <c r="K88" s="29">
        <v>1041.47</v>
      </c>
      <c r="L88" s="29">
        <v>1041.47</v>
      </c>
      <c r="M88" s="29"/>
      <c r="N88" s="29"/>
      <c r="O88" s="29"/>
      <c r="P88" s="29">
        <v>1041.47</v>
      </c>
      <c r="Q88" s="82"/>
    </row>
    <row r="89" spans="1:17" ht="15">
      <c r="A89" s="120"/>
      <c r="B89" s="117"/>
      <c r="C89" s="208"/>
      <c r="D89" s="120"/>
      <c r="E89" s="188"/>
      <c r="F89" s="208"/>
      <c r="G89" s="188"/>
      <c r="H89" s="29">
        <v>208374</v>
      </c>
      <c r="I89" s="47">
        <v>42916</v>
      </c>
      <c r="J89" s="29">
        <v>888.75</v>
      </c>
      <c r="K89" s="29">
        <v>888.75</v>
      </c>
      <c r="L89" s="29">
        <v>888.75</v>
      </c>
      <c r="M89" s="29"/>
      <c r="N89" s="29"/>
      <c r="O89" s="29"/>
      <c r="P89" s="29">
        <v>888.75</v>
      </c>
      <c r="Q89" s="82"/>
    </row>
    <row r="90" spans="1:17" ht="15">
      <c r="A90" s="120"/>
      <c r="B90" s="117"/>
      <c r="C90" s="208"/>
      <c r="D90" s="120"/>
      <c r="E90" s="188"/>
      <c r="F90" s="208"/>
      <c r="G90" s="188"/>
      <c r="H90" s="29">
        <v>208376</v>
      </c>
      <c r="I90" s="47">
        <v>42916</v>
      </c>
      <c r="J90" s="72">
        <v>1368.4</v>
      </c>
      <c r="K90" s="72">
        <v>1368.4</v>
      </c>
      <c r="L90" s="72">
        <v>1368.4</v>
      </c>
      <c r="M90" s="31"/>
      <c r="N90" s="31"/>
      <c r="O90" s="31"/>
      <c r="P90" s="72">
        <v>1368.4</v>
      </c>
      <c r="Q90" s="82"/>
    </row>
    <row r="91" spans="1:17" ht="15">
      <c r="A91" s="120"/>
      <c r="B91" s="117"/>
      <c r="C91" s="208"/>
      <c r="D91" s="120"/>
      <c r="E91" s="188"/>
      <c r="F91" s="208"/>
      <c r="G91" s="188"/>
      <c r="H91" s="29">
        <v>208377</v>
      </c>
      <c r="I91" s="47">
        <v>42916</v>
      </c>
      <c r="J91" s="31">
        <v>17122.27</v>
      </c>
      <c r="K91" s="31">
        <v>17122.27</v>
      </c>
      <c r="L91" s="31">
        <v>17122.27</v>
      </c>
      <c r="M91" s="31"/>
      <c r="N91" s="31"/>
      <c r="O91" s="31"/>
      <c r="P91" s="31">
        <v>17122.27</v>
      </c>
      <c r="Q91" s="82"/>
    </row>
    <row r="92" spans="1:17" ht="15">
      <c r="A92" s="120"/>
      <c r="B92" s="117"/>
      <c r="C92" s="208"/>
      <c r="D92" s="120"/>
      <c r="E92" s="188"/>
      <c r="F92" s="208"/>
      <c r="G92" s="188"/>
      <c r="H92" s="29">
        <v>208546</v>
      </c>
      <c r="I92" s="47">
        <v>42947</v>
      </c>
      <c r="J92" s="31">
        <v>17133.37</v>
      </c>
      <c r="K92" s="31">
        <v>17133.37</v>
      </c>
      <c r="L92" s="31">
        <v>17133.37</v>
      </c>
      <c r="M92" s="31"/>
      <c r="N92" s="31"/>
      <c r="O92" s="31"/>
      <c r="P92" s="79"/>
      <c r="Q92" s="31">
        <v>17133.37</v>
      </c>
    </row>
    <row r="93" spans="1:17" ht="15">
      <c r="A93" s="120"/>
      <c r="B93" s="117"/>
      <c r="C93" s="208"/>
      <c r="D93" s="120"/>
      <c r="E93" s="188"/>
      <c r="F93" s="208"/>
      <c r="G93" s="188"/>
      <c r="H93" s="29">
        <v>208545</v>
      </c>
      <c r="I93" s="47">
        <v>42947</v>
      </c>
      <c r="J93" s="82">
        <v>2156.75</v>
      </c>
      <c r="K93" s="82">
        <v>2156.75</v>
      </c>
      <c r="L93" s="82">
        <v>2156.75</v>
      </c>
      <c r="M93" s="82"/>
      <c r="N93" s="82"/>
      <c r="O93" s="82"/>
      <c r="P93" s="82"/>
      <c r="Q93" s="82">
        <v>2156.75</v>
      </c>
    </row>
    <row r="94" spans="1:17" ht="15">
      <c r="A94" s="120"/>
      <c r="B94" s="117"/>
      <c r="C94" s="208"/>
      <c r="D94" s="120"/>
      <c r="E94" s="188"/>
      <c r="F94" s="208"/>
      <c r="G94" s="188"/>
      <c r="H94" s="29">
        <v>208543</v>
      </c>
      <c r="I94" s="47">
        <v>42947</v>
      </c>
      <c r="J94" s="84">
        <v>354</v>
      </c>
      <c r="K94" s="84">
        <v>354</v>
      </c>
      <c r="L94" s="84">
        <v>354</v>
      </c>
      <c r="M94" s="82"/>
      <c r="N94" s="82"/>
      <c r="O94" s="82"/>
      <c r="P94" s="82"/>
      <c r="Q94" s="84">
        <v>354</v>
      </c>
    </row>
    <row r="95" spans="1:17" ht="15">
      <c r="A95" s="120"/>
      <c r="B95" s="118"/>
      <c r="C95" s="218"/>
      <c r="D95" s="190"/>
      <c r="E95" s="192"/>
      <c r="F95" s="218"/>
      <c r="G95" s="192"/>
      <c r="H95" s="29">
        <v>208544</v>
      </c>
      <c r="I95" s="47">
        <v>42947</v>
      </c>
      <c r="J95" s="31">
        <v>909.95</v>
      </c>
      <c r="K95" s="31">
        <v>909.95</v>
      </c>
      <c r="L95" s="31">
        <v>909.95</v>
      </c>
      <c r="M95" s="31"/>
      <c r="N95" s="31"/>
      <c r="O95" s="31"/>
      <c r="P95" s="32"/>
      <c r="Q95" s="31">
        <v>909.95</v>
      </c>
    </row>
    <row r="96" spans="1:17" ht="15">
      <c r="A96" s="65"/>
      <c r="B96" s="49" t="s">
        <v>13</v>
      </c>
      <c r="C96" s="212"/>
      <c r="D96" s="213"/>
      <c r="E96" s="214"/>
      <c r="F96" s="215"/>
      <c r="G96" s="214"/>
      <c r="H96" s="51"/>
      <c r="I96" s="50"/>
      <c r="J96" s="27">
        <f aca="true" t="shared" si="0" ref="J96:O96">SUM(J88:J95)</f>
        <v>40974.95999999999</v>
      </c>
      <c r="K96" s="27">
        <f t="shared" si="0"/>
        <v>40974.95999999999</v>
      </c>
      <c r="L96" s="27">
        <f t="shared" si="0"/>
        <v>40974.95999999999</v>
      </c>
      <c r="M96" s="27">
        <f t="shared" si="0"/>
        <v>0</v>
      </c>
      <c r="N96" s="27">
        <f t="shared" si="0"/>
        <v>0</v>
      </c>
      <c r="O96" s="27">
        <f t="shared" si="0"/>
        <v>0</v>
      </c>
      <c r="P96" s="27">
        <f>SUM(P88:P95)</f>
        <v>20420.89</v>
      </c>
      <c r="Q96" s="27">
        <f>SUM(Q88:Q95)</f>
        <v>20554.07</v>
      </c>
    </row>
    <row r="97" spans="1:17" ht="15" customHeight="1">
      <c r="A97" s="119">
        <v>10</v>
      </c>
      <c r="B97" s="123" t="s">
        <v>69</v>
      </c>
      <c r="C97" s="207" t="s">
        <v>68</v>
      </c>
      <c r="D97" s="219">
        <v>230</v>
      </c>
      <c r="E97" s="202" t="s">
        <v>23</v>
      </c>
      <c r="F97" s="197" t="s">
        <v>68</v>
      </c>
      <c r="G97" s="202" t="s">
        <v>67</v>
      </c>
      <c r="H97" s="29">
        <v>72009839</v>
      </c>
      <c r="I97" s="47">
        <v>42916</v>
      </c>
      <c r="J97" s="55">
        <v>189.25</v>
      </c>
      <c r="K97" s="55">
        <v>189.25</v>
      </c>
      <c r="L97" s="55">
        <v>189.25</v>
      </c>
      <c r="M97" s="29"/>
      <c r="N97" s="29"/>
      <c r="O97" s="29"/>
      <c r="P97" s="54">
        <f aca="true" t="shared" si="1" ref="P97:P103">J97-M97-N97</f>
        <v>189.25</v>
      </c>
      <c r="Q97" s="29"/>
    </row>
    <row r="98" spans="1:17" ht="15">
      <c r="A98" s="120"/>
      <c r="B98" s="124"/>
      <c r="C98" s="208"/>
      <c r="D98" s="220"/>
      <c r="E98" s="203"/>
      <c r="F98" s="198"/>
      <c r="G98" s="203"/>
      <c r="H98" s="29">
        <v>72009837</v>
      </c>
      <c r="I98" s="47">
        <v>42913</v>
      </c>
      <c r="J98" s="55">
        <v>1155.34</v>
      </c>
      <c r="K98" s="55">
        <v>1155.34</v>
      </c>
      <c r="L98" s="55">
        <v>1155.34</v>
      </c>
      <c r="M98" s="29"/>
      <c r="N98" s="29"/>
      <c r="O98" s="29"/>
      <c r="P98" s="54">
        <f t="shared" si="1"/>
        <v>1155.34</v>
      </c>
      <c r="Q98" s="29"/>
    </row>
    <row r="99" spans="1:17" ht="15">
      <c r="A99" s="120"/>
      <c r="B99" s="124"/>
      <c r="C99" s="208"/>
      <c r="D99" s="220"/>
      <c r="E99" s="203"/>
      <c r="F99" s="198"/>
      <c r="G99" s="203"/>
      <c r="H99" s="29">
        <v>72009836</v>
      </c>
      <c r="I99" s="47">
        <v>42914</v>
      </c>
      <c r="J99" s="55">
        <v>756.84</v>
      </c>
      <c r="K99" s="55">
        <v>637.01</v>
      </c>
      <c r="L99" s="55">
        <v>637.01</v>
      </c>
      <c r="M99" s="29"/>
      <c r="N99" s="29">
        <v>119.83</v>
      </c>
      <c r="O99" s="29"/>
      <c r="P99" s="54">
        <f t="shared" si="1"/>
        <v>637.01</v>
      </c>
      <c r="Q99" s="29"/>
    </row>
    <row r="100" spans="1:17" ht="15">
      <c r="A100" s="120"/>
      <c r="B100" s="124"/>
      <c r="C100" s="208"/>
      <c r="D100" s="220"/>
      <c r="E100" s="203"/>
      <c r="F100" s="198"/>
      <c r="G100" s="203"/>
      <c r="H100" s="29">
        <v>72009840</v>
      </c>
      <c r="I100" s="47">
        <v>42915</v>
      </c>
      <c r="J100" s="55">
        <v>193.82</v>
      </c>
      <c r="K100" s="55">
        <v>193.82</v>
      </c>
      <c r="L100" s="55">
        <v>193.82</v>
      </c>
      <c r="M100" s="29"/>
      <c r="N100" s="29"/>
      <c r="O100" s="29"/>
      <c r="P100" s="54">
        <f t="shared" si="1"/>
        <v>193.82</v>
      </c>
      <c r="Q100" s="29"/>
    </row>
    <row r="101" spans="1:17" ht="15">
      <c r="A101" s="120"/>
      <c r="B101" s="124"/>
      <c r="C101" s="208"/>
      <c r="D101" s="220"/>
      <c r="E101" s="203"/>
      <c r="F101" s="198"/>
      <c r="G101" s="203"/>
      <c r="H101" s="29">
        <v>72009844</v>
      </c>
      <c r="I101" s="47">
        <v>42915</v>
      </c>
      <c r="J101" s="55">
        <v>700.09</v>
      </c>
      <c r="K101" s="55">
        <v>700.09</v>
      </c>
      <c r="L101" s="55">
        <v>700.09</v>
      </c>
      <c r="M101" s="29"/>
      <c r="N101" s="29"/>
      <c r="O101" s="29"/>
      <c r="P101" s="55">
        <f t="shared" si="1"/>
        <v>700.09</v>
      </c>
      <c r="Q101" s="29"/>
    </row>
    <row r="102" spans="1:17" ht="15">
      <c r="A102" s="120"/>
      <c r="B102" s="124"/>
      <c r="C102" s="208"/>
      <c r="D102" s="220"/>
      <c r="E102" s="203"/>
      <c r="F102" s="198"/>
      <c r="G102" s="203"/>
      <c r="H102" s="29">
        <v>72009835</v>
      </c>
      <c r="I102" s="47">
        <v>42915</v>
      </c>
      <c r="J102" s="55">
        <v>3101.12</v>
      </c>
      <c r="K102" s="55">
        <v>3101.12</v>
      </c>
      <c r="L102" s="55">
        <v>3101.12</v>
      </c>
      <c r="M102" s="29"/>
      <c r="N102" s="29"/>
      <c r="O102" s="29"/>
      <c r="P102" s="55">
        <f t="shared" si="1"/>
        <v>3101.12</v>
      </c>
      <c r="Q102" s="29"/>
    </row>
    <row r="103" spans="1:17" ht="15">
      <c r="A103" s="120"/>
      <c r="B103" s="124"/>
      <c r="C103" s="208"/>
      <c r="D103" s="220"/>
      <c r="E103" s="203"/>
      <c r="F103" s="198"/>
      <c r="G103" s="203"/>
      <c r="H103" s="29">
        <v>72009831</v>
      </c>
      <c r="I103" s="47">
        <v>42916</v>
      </c>
      <c r="J103" s="55">
        <v>13815.25</v>
      </c>
      <c r="K103" s="55">
        <v>13815.25</v>
      </c>
      <c r="L103" s="55">
        <v>13815.25</v>
      </c>
      <c r="M103" s="55"/>
      <c r="N103" s="55"/>
      <c r="O103" s="55"/>
      <c r="P103" s="66">
        <f t="shared" si="1"/>
        <v>13815.25</v>
      </c>
      <c r="Q103" s="55"/>
    </row>
    <row r="104" spans="1:17" ht="15">
      <c r="A104" s="120"/>
      <c r="B104" s="124"/>
      <c r="C104" s="208"/>
      <c r="D104" s="220"/>
      <c r="E104" s="203"/>
      <c r="F104" s="198"/>
      <c r="G104" s="203"/>
      <c r="H104" s="29">
        <v>72009983</v>
      </c>
      <c r="I104" s="47">
        <v>42947</v>
      </c>
      <c r="J104" s="55">
        <v>12112</v>
      </c>
      <c r="K104" s="55">
        <v>12112</v>
      </c>
      <c r="L104" s="55">
        <v>12112</v>
      </c>
      <c r="M104" s="55"/>
      <c r="N104" s="55"/>
      <c r="O104" s="55"/>
      <c r="P104" s="82">
        <v>0</v>
      </c>
      <c r="Q104" s="55">
        <v>12112</v>
      </c>
    </row>
    <row r="105" spans="1:17" ht="15">
      <c r="A105" s="120"/>
      <c r="B105" s="124"/>
      <c r="C105" s="208"/>
      <c r="D105" s="220"/>
      <c r="E105" s="203"/>
      <c r="F105" s="198"/>
      <c r="G105" s="203"/>
      <c r="H105" s="29">
        <v>72009987</v>
      </c>
      <c r="I105" s="47">
        <v>42947</v>
      </c>
      <c r="J105" s="55">
        <v>2825.56</v>
      </c>
      <c r="K105" s="55">
        <v>2825.56</v>
      </c>
      <c r="L105" s="55">
        <v>2825.56</v>
      </c>
      <c r="M105" s="55"/>
      <c r="N105" s="55"/>
      <c r="O105" s="55"/>
      <c r="P105" s="82">
        <v>0</v>
      </c>
      <c r="Q105" s="55">
        <v>2825.56</v>
      </c>
    </row>
    <row r="106" spans="1:17" ht="15">
      <c r="A106" s="120"/>
      <c r="B106" s="124"/>
      <c r="C106" s="208"/>
      <c r="D106" s="220"/>
      <c r="E106" s="203"/>
      <c r="F106" s="198"/>
      <c r="G106" s="203"/>
      <c r="H106" s="29">
        <v>72010003</v>
      </c>
      <c r="I106" s="47">
        <v>42946</v>
      </c>
      <c r="J106" s="55">
        <v>2519.66</v>
      </c>
      <c r="K106" s="55">
        <v>2519.66</v>
      </c>
      <c r="L106" s="55">
        <v>2519.66</v>
      </c>
      <c r="M106" s="55"/>
      <c r="N106" s="55"/>
      <c r="O106" s="55"/>
      <c r="P106" s="82">
        <v>0</v>
      </c>
      <c r="Q106" s="55">
        <v>2519.66</v>
      </c>
    </row>
    <row r="107" spans="1:17" ht="15">
      <c r="A107" s="120"/>
      <c r="B107" s="125"/>
      <c r="C107" s="218"/>
      <c r="D107" s="221"/>
      <c r="E107" s="204"/>
      <c r="F107" s="200"/>
      <c r="G107" s="204"/>
      <c r="H107" s="29">
        <v>72010008</v>
      </c>
      <c r="I107" s="47">
        <v>42945</v>
      </c>
      <c r="J107" s="29">
        <v>1155.34</v>
      </c>
      <c r="K107" s="29">
        <v>1155.34</v>
      </c>
      <c r="L107" s="29">
        <v>1155.34</v>
      </c>
      <c r="M107" s="29"/>
      <c r="N107" s="29"/>
      <c r="O107" s="29"/>
      <c r="P107" s="29">
        <v>1155.34</v>
      </c>
      <c r="Q107" s="29"/>
    </row>
    <row r="108" spans="1:17" ht="15">
      <c r="A108" s="65"/>
      <c r="B108" s="49" t="s">
        <v>13</v>
      </c>
      <c r="C108" s="212"/>
      <c r="D108" s="213"/>
      <c r="E108" s="214"/>
      <c r="F108" s="215"/>
      <c r="G108" s="214"/>
      <c r="H108" s="51"/>
      <c r="I108" s="50"/>
      <c r="J108" s="27">
        <f aca="true" t="shared" si="2" ref="J108:O108">SUM(J97:J107)</f>
        <v>38524.26999999999</v>
      </c>
      <c r="K108" s="27">
        <f t="shared" si="2"/>
        <v>38404.44</v>
      </c>
      <c r="L108" s="27">
        <f t="shared" si="2"/>
        <v>38404.44</v>
      </c>
      <c r="M108" s="27">
        <f t="shared" si="2"/>
        <v>0</v>
      </c>
      <c r="N108" s="27">
        <f t="shared" si="2"/>
        <v>119.83</v>
      </c>
      <c r="O108" s="27">
        <f t="shared" si="2"/>
        <v>0</v>
      </c>
      <c r="P108" s="27">
        <f>SUM(P97:P107)</f>
        <v>20947.22</v>
      </c>
      <c r="Q108" s="27">
        <f>SUM(Q97:Q107)</f>
        <v>17457.22</v>
      </c>
    </row>
    <row r="109" spans="1:17" ht="15" customHeight="1">
      <c r="A109" s="126">
        <v>11</v>
      </c>
      <c r="B109" s="116" t="s">
        <v>66</v>
      </c>
      <c r="C109" s="197"/>
      <c r="D109" s="184"/>
      <c r="E109" s="184"/>
      <c r="F109" s="197"/>
      <c r="G109" s="184"/>
      <c r="H109" s="71"/>
      <c r="I109" s="47"/>
      <c r="J109" s="29"/>
      <c r="K109" s="55"/>
      <c r="L109" s="55"/>
      <c r="M109" s="29"/>
      <c r="N109" s="29"/>
      <c r="O109" s="29"/>
      <c r="P109" s="55"/>
      <c r="Q109" s="29"/>
    </row>
    <row r="110" spans="1:17" ht="15">
      <c r="A110" s="126"/>
      <c r="B110" s="117"/>
      <c r="C110" s="198"/>
      <c r="D110" s="187"/>
      <c r="E110" s="187"/>
      <c r="F110" s="198"/>
      <c r="G110" s="187"/>
      <c r="H110" s="29">
        <v>173002</v>
      </c>
      <c r="I110" s="47">
        <v>42916</v>
      </c>
      <c r="J110" s="29">
        <v>11783.36</v>
      </c>
      <c r="K110" s="29">
        <v>11783.36</v>
      </c>
      <c r="L110" s="29">
        <v>11783.36</v>
      </c>
      <c r="M110" s="29"/>
      <c r="N110" s="29"/>
      <c r="O110" s="29"/>
      <c r="P110" s="29">
        <v>11783.36</v>
      </c>
      <c r="Q110" s="55"/>
    </row>
    <row r="111" spans="1:17" ht="15">
      <c r="A111" s="126"/>
      <c r="B111" s="117"/>
      <c r="C111" s="198"/>
      <c r="D111" s="187"/>
      <c r="E111" s="187"/>
      <c r="F111" s="198"/>
      <c r="G111" s="187"/>
      <c r="H111" s="29">
        <v>173013</v>
      </c>
      <c r="I111" s="47">
        <v>42947</v>
      </c>
      <c r="J111" s="29">
        <v>189.25</v>
      </c>
      <c r="K111" s="29">
        <v>189.25</v>
      </c>
      <c r="L111" s="29">
        <v>189.25</v>
      </c>
      <c r="M111" s="29"/>
      <c r="N111" s="29"/>
      <c r="O111" s="29"/>
      <c r="P111" s="29">
        <v>189.25</v>
      </c>
      <c r="Q111" s="29"/>
    </row>
    <row r="112" spans="1:17" ht="15">
      <c r="A112" s="126"/>
      <c r="B112" s="117"/>
      <c r="C112" s="198"/>
      <c r="D112" s="187"/>
      <c r="E112" s="187"/>
      <c r="F112" s="198"/>
      <c r="G112" s="187"/>
      <c r="H112" s="29">
        <v>173011</v>
      </c>
      <c r="I112" s="47">
        <v>42947</v>
      </c>
      <c r="J112" s="55">
        <v>1014.8</v>
      </c>
      <c r="K112" s="55">
        <v>1014.8</v>
      </c>
      <c r="L112" s="55">
        <v>1014.8</v>
      </c>
      <c r="M112" s="55"/>
      <c r="N112" s="55"/>
      <c r="O112" s="55"/>
      <c r="P112" s="55">
        <v>1014.8</v>
      </c>
      <c r="Q112" s="55"/>
    </row>
    <row r="113" spans="1:17" ht="15">
      <c r="A113" s="126"/>
      <c r="B113" s="117"/>
      <c r="C113" s="198"/>
      <c r="D113" s="187"/>
      <c r="E113" s="187"/>
      <c r="F113" s="198"/>
      <c r="G113" s="187"/>
      <c r="H113" s="29">
        <v>173012</v>
      </c>
      <c r="I113" s="47">
        <v>42947</v>
      </c>
      <c r="J113" s="29">
        <v>5347.49</v>
      </c>
      <c r="K113" s="29">
        <v>5347.49</v>
      </c>
      <c r="L113" s="29">
        <v>5347.49</v>
      </c>
      <c r="M113" s="29"/>
      <c r="N113" s="29"/>
      <c r="O113" s="29"/>
      <c r="P113" s="29">
        <v>5347.49</v>
      </c>
      <c r="Q113" s="29"/>
    </row>
    <row r="114" spans="1:17" ht="15">
      <c r="A114" s="126"/>
      <c r="B114" s="117"/>
      <c r="C114" s="198"/>
      <c r="D114" s="187"/>
      <c r="E114" s="187"/>
      <c r="F114" s="198"/>
      <c r="G114" s="187"/>
      <c r="H114" s="29">
        <v>173014</v>
      </c>
      <c r="I114" s="47">
        <v>42947</v>
      </c>
      <c r="J114" s="55">
        <v>1056.4</v>
      </c>
      <c r="K114" s="55">
        <v>1056.4</v>
      </c>
      <c r="L114" s="55">
        <v>1056.4</v>
      </c>
      <c r="M114" s="29"/>
      <c r="N114" s="29"/>
      <c r="O114" s="29"/>
      <c r="P114" s="55">
        <v>1056.4</v>
      </c>
      <c r="Q114" s="29"/>
    </row>
    <row r="115" spans="1:17" ht="15">
      <c r="A115" s="126"/>
      <c r="B115" s="117"/>
      <c r="C115" s="198"/>
      <c r="D115" s="187"/>
      <c r="E115" s="187"/>
      <c r="F115" s="198"/>
      <c r="G115" s="187"/>
      <c r="H115" s="29">
        <v>173010</v>
      </c>
      <c r="I115" s="47">
        <v>42947</v>
      </c>
      <c r="J115" s="29">
        <v>16008.36</v>
      </c>
      <c r="K115" s="29">
        <v>16008.36</v>
      </c>
      <c r="L115" s="29">
        <v>16008.36</v>
      </c>
      <c r="M115" s="29"/>
      <c r="N115" s="29"/>
      <c r="O115" s="29"/>
      <c r="P115" s="29">
        <v>16008.36</v>
      </c>
      <c r="Q115" s="29"/>
    </row>
    <row r="116" spans="1:17" ht="15">
      <c r="A116" s="126"/>
      <c r="B116" s="117"/>
      <c r="C116" s="198"/>
      <c r="D116" s="187"/>
      <c r="E116" s="187"/>
      <c r="F116" s="198"/>
      <c r="G116" s="187"/>
      <c r="H116" s="29">
        <v>173009</v>
      </c>
      <c r="I116" s="47">
        <v>42947</v>
      </c>
      <c r="J116" s="29">
        <v>2682.16</v>
      </c>
      <c r="K116" s="29">
        <v>2682.16</v>
      </c>
      <c r="L116" s="29">
        <v>2682.16</v>
      </c>
      <c r="M116" s="29"/>
      <c r="N116" s="29"/>
      <c r="O116" s="29"/>
      <c r="P116" s="29">
        <v>2682.16</v>
      </c>
      <c r="Q116" s="29"/>
    </row>
    <row r="117" spans="1:17" ht="15">
      <c r="A117" s="126"/>
      <c r="B117" s="118"/>
      <c r="C117" s="200"/>
      <c r="D117" s="191"/>
      <c r="E117" s="191"/>
      <c r="F117" s="200"/>
      <c r="G117" s="191"/>
      <c r="H117" s="71"/>
      <c r="J117" s="29"/>
      <c r="K117" s="29"/>
      <c r="L117" s="29"/>
      <c r="M117" s="29"/>
      <c r="N117" s="29"/>
      <c r="O117" s="29"/>
      <c r="P117" s="54"/>
      <c r="Q117" s="29"/>
    </row>
    <row r="118" spans="1:17" ht="15">
      <c r="A118" s="65"/>
      <c r="B118" s="49" t="s">
        <v>13</v>
      </c>
      <c r="C118" s="222"/>
      <c r="D118" s="223"/>
      <c r="E118" s="224"/>
      <c r="F118" s="225"/>
      <c r="G118" s="224"/>
      <c r="H118" s="70"/>
      <c r="I118" s="69"/>
      <c r="J118" s="27">
        <f aca="true" t="shared" si="3" ref="J118:Q118">SUM(J109:J117)</f>
        <v>38081.82000000001</v>
      </c>
      <c r="K118" s="27">
        <f t="shared" si="3"/>
        <v>38081.82000000001</v>
      </c>
      <c r="L118" s="27">
        <f t="shared" si="3"/>
        <v>38081.82000000001</v>
      </c>
      <c r="M118" s="27">
        <f t="shared" si="3"/>
        <v>0</v>
      </c>
      <c r="N118" s="27">
        <f t="shared" si="3"/>
        <v>0</v>
      </c>
      <c r="O118" s="27">
        <f t="shared" si="3"/>
        <v>0</v>
      </c>
      <c r="P118" s="27">
        <f t="shared" si="3"/>
        <v>38081.82000000001</v>
      </c>
      <c r="Q118" s="27">
        <f t="shared" si="3"/>
        <v>0</v>
      </c>
    </row>
    <row r="119" spans="1:17" ht="15" customHeight="1">
      <c r="A119" s="126">
        <v>12</v>
      </c>
      <c r="B119" s="116" t="s">
        <v>65</v>
      </c>
      <c r="C119" s="226"/>
      <c r="D119" s="196"/>
      <c r="E119" s="227"/>
      <c r="F119" s="226"/>
      <c r="G119" s="196"/>
      <c r="H119" s="29">
        <v>3135</v>
      </c>
      <c r="I119" s="47">
        <v>42916</v>
      </c>
      <c r="J119" s="29">
        <v>94.63</v>
      </c>
      <c r="K119" s="29">
        <v>94.63</v>
      </c>
      <c r="L119" s="29">
        <v>94.63</v>
      </c>
      <c r="M119" s="29"/>
      <c r="N119" s="29"/>
      <c r="O119" s="29"/>
      <c r="P119" s="29">
        <v>94.63</v>
      </c>
      <c r="Q119" s="82"/>
    </row>
    <row r="120" spans="1:17" ht="15">
      <c r="A120" s="126"/>
      <c r="B120" s="117"/>
      <c r="C120" s="228"/>
      <c r="D120" s="126"/>
      <c r="E120" s="229"/>
      <c r="F120" s="228"/>
      <c r="G120" s="126"/>
      <c r="H120" s="82">
        <v>3093</v>
      </c>
      <c r="I120" s="47">
        <v>42916</v>
      </c>
      <c r="J120" s="82">
        <v>164.02</v>
      </c>
      <c r="K120" s="82">
        <v>164.02</v>
      </c>
      <c r="L120" s="82">
        <v>164.02</v>
      </c>
      <c r="M120" s="82"/>
      <c r="N120" s="82"/>
      <c r="O120" s="82"/>
      <c r="P120" s="82">
        <v>164.02</v>
      </c>
      <c r="Q120" s="82"/>
    </row>
    <row r="121" spans="1:17" ht="15">
      <c r="A121" s="126"/>
      <c r="B121" s="117"/>
      <c r="C121" s="228"/>
      <c r="D121" s="126"/>
      <c r="E121" s="229"/>
      <c r="F121" s="228"/>
      <c r="G121" s="126"/>
      <c r="H121" s="82">
        <v>3110</v>
      </c>
      <c r="I121" s="47">
        <v>42916</v>
      </c>
      <c r="J121" s="82">
        <v>164.02</v>
      </c>
      <c r="K121" s="82">
        <v>164.02</v>
      </c>
      <c r="L121" s="82">
        <v>164.02</v>
      </c>
      <c r="M121" s="82"/>
      <c r="N121" s="82"/>
      <c r="O121" s="82"/>
      <c r="P121" s="82">
        <v>164.02</v>
      </c>
      <c r="Q121" s="82"/>
    </row>
    <row r="122" spans="1:17" ht="15">
      <c r="A122" s="126"/>
      <c r="B122" s="117"/>
      <c r="C122" s="228"/>
      <c r="D122" s="126"/>
      <c r="E122" s="229"/>
      <c r="F122" s="228"/>
      <c r="G122" s="126"/>
      <c r="H122" s="82">
        <v>2958</v>
      </c>
      <c r="I122" s="47">
        <v>42916</v>
      </c>
      <c r="J122" s="82">
        <v>107.24</v>
      </c>
      <c r="K122" s="82">
        <v>107.24</v>
      </c>
      <c r="L122" s="82">
        <v>107.24</v>
      </c>
      <c r="M122" s="82"/>
      <c r="N122" s="82"/>
      <c r="O122" s="82"/>
      <c r="P122" s="82">
        <v>107.24</v>
      </c>
      <c r="Q122" s="82"/>
    </row>
    <row r="123" spans="1:17" ht="15">
      <c r="A123" s="126"/>
      <c r="B123" s="117"/>
      <c r="C123" s="228"/>
      <c r="D123" s="126"/>
      <c r="E123" s="229"/>
      <c r="F123" s="228"/>
      <c r="G123" s="126"/>
      <c r="H123" s="82">
        <v>3235</v>
      </c>
      <c r="I123" s="47">
        <v>42916</v>
      </c>
      <c r="J123" s="82">
        <v>107.24</v>
      </c>
      <c r="K123" s="82">
        <v>107.24</v>
      </c>
      <c r="L123" s="82">
        <v>107.24</v>
      </c>
      <c r="M123" s="82"/>
      <c r="N123" s="82"/>
      <c r="O123" s="82"/>
      <c r="P123" s="82">
        <v>107.24</v>
      </c>
      <c r="Q123" s="82"/>
    </row>
    <row r="124" spans="1:17" ht="15">
      <c r="A124" s="126"/>
      <c r="B124" s="117"/>
      <c r="C124" s="228"/>
      <c r="D124" s="126"/>
      <c r="E124" s="229"/>
      <c r="F124" s="228"/>
      <c r="G124" s="126"/>
      <c r="H124" s="82">
        <v>3311</v>
      </c>
      <c r="I124" s="47">
        <v>42916</v>
      </c>
      <c r="J124" s="82">
        <v>176.63</v>
      </c>
      <c r="K124" s="82">
        <v>176.63</v>
      </c>
      <c r="L124" s="82">
        <v>176.63</v>
      </c>
      <c r="M124" s="82"/>
      <c r="N124" s="82"/>
      <c r="O124" s="82"/>
      <c r="P124" s="82">
        <v>176.63</v>
      </c>
      <c r="Q124" s="82"/>
    </row>
    <row r="125" spans="1:17" ht="15">
      <c r="A125" s="126"/>
      <c r="B125" s="117"/>
      <c r="C125" s="228"/>
      <c r="D125" s="126"/>
      <c r="E125" s="229"/>
      <c r="F125" s="228"/>
      <c r="G125" s="126"/>
      <c r="H125" s="82">
        <v>3182</v>
      </c>
      <c r="I125" s="47">
        <v>42916</v>
      </c>
      <c r="J125" s="82">
        <v>176.63</v>
      </c>
      <c r="K125" s="82">
        <v>176.63</v>
      </c>
      <c r="L125" s="82">
        <v>176.63</v>
      </c>
      <c r="M125" s="82"/>
      <c r="N125" s="82"/>
      <c r="O125" s="82"/>
      <c r="P125" s="82">
        <v>176.63</v>
      </c>
      <c r="Q125" s="82"/>
    </row>
    <row r="126" spans="1:17" ht="15">
      <c r="A126" s="126"/>
      <c r="B126" s="117"/>
      <c r="C126" s="228"/>
      <c r="D126" s="126"/>
      <c r="E126" s="229"/>
      <c r="F126" s="228"/>
      <c r="G126" s="126"/>
      <c r="H126" s="82">
        <v>3283</v>
      </c>
      <c r="I126" s="47">
        <v>42916</v>
      </c>
      <c r="J126" s="84">
        <v>1514</v>
      </c>
      <c r="K126" s="84">
        <v>1324.75</v>
      </c>
      <c r="L126" s="84">
        <v>1324.75</v>
      </c>
      <c r="M126" s="84"/>
      <c r="N126" s="84">
        <v>189.25</v>
      </c>
      <c r="O126" s="84"/>
      <c r="P126" s="84">
        <v>1324.75</v>
      </c>
      <c r="Q126" s="82"/>
    </row>
    <row r="127" spans="1:17" ht="15">
      <c r="A127" s="126"/>
      <c r="B127" s="117"/>
      <c r="C127" s="228"/>
      <c r="D127" s="126"/>
      <c r="E127" s="229"/>
      <c r="F127" s="228"/>
      <c r="G127" s="126"/>
      <c r="H127" s="82">
        <v>3282</v>
      </c>
      <c r="I127" s="47">
        <v>42916</v>
      </c>
      <c r="J127" s="84">
        <v>3488.76</v>
      </c>
      <c r="K127" s="84">
        <v>3488.76</v>
      </c>
      <c r="L127" s="84">
        <v>3488.76</v>
      </c>
      <c r="M127" s="84"/>
      <c r="N127" s="84"/>
      <c r="O127" s="84"/>
      <c r="P127" s="84">
        <v>3488.76</v>
      </c>
      <c r="Q127" s="82"/>
    </row>
    <row r="128" spans="1:17" ht="15">
      <c r="A128" s="126"/>
      <c r="B128" s="117"/>
      <c r="C128" s="228"/>
      <c r="D128" s="126"/>
      <c r="E128" s="229"/>
      <c r="F128" s="228"/>
      <c r="G128" s="126"/>
      <c r="H128" s="29">
        <v>3284</v>
      </c>
      <c r="I128" s="47">
        <v>42916</v>
      </c>
      <c r="J128" s="55">
        <v>13815.25</v>
      </c>
      <c r="K128" s="55">
        <v>13815.25</v>
      </c>
      <c r="L128" s="55">
        <v>13815.25</v>
      </c>
      <c r="M128" s="55"/>
      <c r="N128" s="55"/>
      <c r="O128" s="55"/>
      <c r="P128" s="55">
        <v>13815.25</v>
      </c>
      <c r="Q128" s="55"/>
    </row>
    <row r="129" spans="1:17" ht="15">
      <c r="A129" s="126"/>
      <c r="B129" s="117"/>
      <c r="C129" s="228"/>
      <c r="D129" s="126"/>
      <c r="E129" s="229"/>
      <c r="F129" s="228"/>
      <c r="G129" s="126"/>
      <c r="H129" s="29">
        <v>3010</v>
      </c>
      <c r="I129" s="47">
        <v>42916</v>
      </c>
      <c r="J129" s="29">
        <v>170.33</v>
      </c>
      <c r="K129" s="29">
        <v>170.33</v>
      </c>
      <c r="L129" s="29">
        <v>170.33</v>
      </c>
      <c r="M129" s="29"/>
      <c r="N129" s="29"/>
      <c r="O129" s="29"/>
      <c r="P129" s="29">
        <v>170.33</v>
      </c>
      <c r="Q129" s="82"/>
    </row>
    <row r="130" spans="1:17" ht="15">
      <c r="A130" s="126"/>
      <c r="B130" s="117"/>
      <c r="C130" s="228"/>
      <c r="D130" s="126"/>
      <c r="E130" s="229"/>
      <c r="F130" s="228"/>
      <c r="G130" s="126"/>
      <c r="H130" s="29">
        <v>3585</v>
      </c>
      <c r="I130" s="47">
        <v>42947</v>
      </c>
      <c r="J130" s="29">
        <v>182.94</v>
      </c>
      <c r="K130" s="29">
        <v>182.94</v>
      </c>
      <c r="L130" s="29">
        <v>182.94</v>
      </c>
      <c r="M130" s="29"/>
      <c r="N130" s="29"/>
      <c r="O130" s="29"/>
      <c r="P130" s="29"/>
      <c r="Q130" s="29">
        <v>182.94</v>
      </c>
    </row>
    <row r="131" spans="1:17" ht="15">
      <c r="A131" s="126"/>
      <c r="B131" s="117"/>
      <c r="C131" s="228"/>
      <c r="D131" s="126"/>
      <c r="E131" s="229"/>
      <c r="F131" s="228"/>
      <c r="G131" s="126"/>
      <c r="H131" s="29">
        <v>3756</v>
      </c>
      <c r="I131" s="47">
        <v>42947</v>
      </c>
      <c r="J131" s="29">
        <v>189.25</v>
      </c>
      <c r="K131" s="29">
        <v>189.25</v>
      </c>
      <c r="L131" s="29">
        <v>189.25</v>
      </c>
      <c r="M131" s="29"/>
      <c r="N131" s="29"/>
      <c r="O131" s="29"/>
      <c r="P131" s="29"/>
      <c r="Q131" s="29">
        <v>189.25</v>
      </c>
    </row>
    <row r="132" spans="1:17" ht="15">
      <c r="A132" s="126"/>
      <c r="B132" s="117"/>
      <c r="C132" s="228"/>
      <c r="D132" s="126"/>
      <c r="E132" s="229"/>
      <c r="F132" s="228"/>
      <c r="G132" s="126"/>
      <c r="H132" s="29">
        <v>3415</v>
      </c>
      <c r="I132" s="47">
        <v>42947</v>
      </c>
      <c r="J132" s="29">
        <v>176.63</v>
      </c>
      <c r="K132" s="29">
        <v>176.63</v>
      </c>
      <c r="L132" s="29">
        <v>176.63</v>
      </c>
      <c r="M132" s="29"/>
      <c r="N132" s="29"/>
      <c r="O132" s="29"/>
      <c r="P132" s="29"/>
      <c r="Q132" s="29">
        <v>176.63</v>
      </c>
    </row>
    <row r="133" spans="1:17" ht="15">
      <c r="A133" s="126"/>
      <c r="B133" s="117"/>
      <c r="C133" s="228"/>
      <c r="D133" s="126"/>
      <c r="E133" s="229"/>
      <c r="F133" s="228"/>
      <c r="G133" s="126"/>
      <c r="H133" s="29">
        <v>3433</v>
      </c>
      <c r="I133" s="47">
        <v>42947</v>
      </c>
      <c r="J133" s="29">
        <v>182.94</v>
      </c>
      <c r="K133" s="29">
        <v>182.94</v>
      </c>
      <c r="L133" s="29">
        <v>182.94</v>
      </c>
      <c r="M133" s="29"/>
      <c r="N133" s="29"/>
      <c r="O133" s="29"/>
      <c r="P133" s="29"/>
      <c r="Q133" s="29">
        <v>182.94</v>
      </c>
    </row>
    <row r="134" spans="1:17" ht="15">
      <c r="A134" s="126"/>
      <c r="B134" s="117"/>
      <c r="C134" s="228"/>
      <c r="D134" s="126"/>
      <c r="E134" s="229"/>
      <c r="F134" s="228"/>
      <c r="G134" s="126"/>
      <c r="H134" s="29">
        <v>3434</v>
      </c>
      <c r="I134" s="47">
        <v>42947</v>
      </c>
      <c r="J134" s="29">
        <v>113.55</v>
      </c>
      <c r="K134" s="29">
        <v>113.55</v>
      </c>
      <c r="L134" s="29">
        <v>113.55</v>
      </c>
      <c r="M134" s="29"/>
      <c r="N134" s="29"/>
      <c r="O134" s="29"/>
      <c r="P134" s="29"/>
      <c r="Q134" s="29">
        <v>113.55</v>
      </c>
    </row>
    <row r="135" spans="1:17" ht="15">
      <c r="A135" s="126"/>
      <c r="B135" s="117"/>
      <c r="C135" s="228"/>
      <c r="D135" s="126"/>
      <c r="E135" s="229"/>
      <c r="F135" s="228"/>
      <c r="G135" s="126"/>
      <c r="H135" s="29">
        <v>3636</v>
      </c>
      <c r="I135" s="47">
        <v>42947</v>
      </c>
      <c r="J135" s="29">
        <v>107.24</v>
      </c>
      <c r="K135" s="29">
        <v>107.24</v>
      </c>
      <c r="L135" s="29">
        <v>107.24</v>
      </c>
      <c r="M135" s="29"/>
      <c r="N135" s="29"/>
      <c r="O135" s="29"/>
      <c r="P135" s="29"/>
      <c r="Q135" s="29">
        <v>107.24</v>
      </c>
    </row>
    <row r="136" spans="1:17" ht="15">
      <c r="A136" s="126"/>
      <c r="B136" s="117"/>
      <c r="C136" s="228"/>
      <c r="D136" s="126"/>
      <c r="E136" s="229"/>
      <c r="F136" s="228"/>
      <c r="G136" s="126"/>
      <c r="H136" s="29">
        <v>3575</v>
      </c>
      <c r="I136" s="47">
        <v>42947</v>
      </c>
      <c r="J136" s="29">
        <v>56.78</v>
      </c>
      <c r="K136" s="29">
        <v>56.78</v>
      </c>
      <c r="L136" s="29">
        <v>56.78</v>
      </c>
      <c r="M136" s="29"/>
      <c r="N136" s="29"/>
      <c r="O136" s="29"/>
      <c r="P136" s="29"/>
      <c r="Q136" s="29">
        <v>56.78</v>
      </c>
    </row>
    <row r="137" spans="1:17" ht="15">
      <c r="A137" s="126"/>
      <c r="B137" s="117"/>
      <c r="C137" s="228"/>
      <c r="D137" s="126"/>
      <c r="E137" s="229"/>
      <c r="F137" s="228"/>
      <c r="G137" s="126"/>
      <c r="H137" s="29">
        <v>3591</v>
      </c>
      <c r="I137" s="47">
        <v>42947</v>
      </c>
      <c r="J137" s="29">
        <v>113.55</v>
      </c>
      <c r="K137" s="29">
        <v>113.55</v>
      </c>
      <c r="L137" s="29">
        <v>113.55</v>
      </c>
      <c r="M137" s="29"/>
      <c r="N137" s="29"/>
      <c r="O137" s="29"/>
      <c r="P137" s="29"/>
      <c r="Q137" s="29">
        <v>113.55</v>
      </c>
    </row>
    <row r="138" spans="1:17" ht="15">
      <c r="A138" s="126"/>
      <c r="B138" s="117"/>
      <c r="C138" s="228"/>
      <c r="D138" s="126"/>
      <c r="E138" s="229"/>
      <c r="F138" s="228"/>
      <c r="G138" s="126"/>
      <c r="H138" s="29">
        <v>3556</v>
      </c>
      <c r="I138" s="47">
        <v>42947</v>
      </c>
      <c r="J138" s="29">
        <v>138.78</v>
      </c>
      <c r="K138" s="29">
        <v>138.78</v>
      </c>
      <c r="L138" s="29">
        <v>138.78</v>
      </c>
      <c r="M138" s="29"/>
      <c r="N138" s="29"/>
      <c r="O138" s="29"/>
      <c r="P138" s="29"/>
      <c r="Q138" s="29">
        <v>138.78</v>
      </c>
    </row>
    <row r="139" spans="1:17" ht="15">
      <c r="A139" s="126"/>
      <c r="B139" s="117"/>
      <c r="C139" s="228"/>
      <c r="D139" s="126"/>
      <c r="E139" s="229"/>
      <c r="F139" s="228"/>
      <c r="G139" s="126"/>
      <c r="H139" s="29">
        <v>3633</v>
      </c>
      <c r="I139" s="47">
        <v>42947</v>
      </c>
      <c r="J139" s="29">
        <v>182.94</v>
      </c>
      <c r="K139" s="29">
        <v>182.94</v>
      </c>
      <c r="L139" s="29">
        <v>182.94</v>
      </c>
      <c r="M139" s="29"/>
      <c r="N139" s="29"/>
      <c r="O139" s="29"/>
      <c r="P139" s="29"/>
      <c r="Q139" s="29">
        <v>182.94</v>
      </c>
    </row>
    <row r="140" spans="1:17" ht="15">
      <c r="A140" s="126"/>
      <c r="B140" s="117"/>
      <c r="C140" s="228"/>
      <c r="D140" s="126"/>
      <c r="E140" s="229"/>
      <c r="F140" s="228"/>
      <c r="G140" s="126"/>
      <c r="H140" s="29">
        <v>3639</v>
      </c>
      <c r="I140" s="47">
        <v>42947</v>
      </c>
      <c r="J140" s="29">
        <v>176.63</v>
      </c>
      <c r="K140" s="29">
        <v>176.63</v>
      </c>
      <c r="L140" s="29">
        <v>176.63</v>
      </c>
      <c r="M140" s="29"/>
      <c r="N140" s="29"/>
      <c r="O140" s="29"/>
      <c r="P140" s="29"/>
      <c r="Q140" s="29">
        <v>176.63</v>
      </c>
    </row>
    <row r="141" spans="1:17" ht="15">
      <c r="A141" s="126"/>
      <c r="B141" s="117"/>
      <c r="C141" s="228"/>
      <c r="D141" s="126"/>
      <c r="E141" s="229"/>
      <c r="F141" s="228"/>
      <c r="G141" s="126"/>
      <c r="H141" s="29">
        <v>3684</v>
      </c>
      <c r="I141" s="47">
        <v>42947</v>
      </c>
      <c r="J141" s="29">
        <v>164.02</v>
      </c>
      <c r="K141" s="29">
        <v>164.02</v>
      </c>
      <c r="L141" s="29">
        <v>164.02</v>
      </c>
      <c r="M141" s="29"/>
      <c r="N141" s="29"/>
      <c r="O141" s="29"/>
      <c r="P141" s="29"/>
      <c r="Q141" s="29">
        <v>164.02</v>
      </c>
    </row>
    <row r="142" spans="1:17" ht="15">
      <c r="A142" s="126"/>
      <c r="B142" s="117"/>
      <c r="C142" s="228"/>
      <c r="D142" s="126"/>
      <c r="E142" s="229"/>
      <c r="F142" s="228"/>
      <c r="G142" s="126"/>
      <c r="H142" s="29">
        <v>3700</v>
      </c>
      <c r="I142" s="47">
        <v>42947</v>
      </c>
      <c r="J142" s="29">
        <v>157.71</v>
      </c>
      <c r="K142" s="29">
        <v>157.71</v>
      </c>
      <c r="L142" s="29">
        <v>157.71</v>
      </c>
      <c r="M142" s="29"/>
      <c r="N142" s="29"/>
      <c r="O142" s="29"/>
      <c r="P142" s="29"/>
      <c r="Q142" s="29">
        <v>157.71</v>
      </c>
    </row>
    <row r="143" spans="1:17" ht="15">
      <c r="A143" s="126"/>
      <c r="B143" s="117"/>
      <c r="C143" s="228"/>
      <c r="D143" s="126"/>
      <c r="E143" s="229"/>
      <c r="F143" s="228"/>
      <c r="G143" s="126"/>
      <c r="H143" s="82">
        <v>3758</v>
      </c>
      <c r="I143" s="47">
        <v>42947</v>
      </c>
      <c r="J143" s="55">
        <v>14383</v>
      </c>
      <c r="K143" s="6">
        <v>14004.5</v>
      </c>
      <c r="L143" s="55">
        <v>14004.5</v>
      </c>
      <c r="M143" s="55"/>
      <c r="N143" s="55">
        <v>378.5</v>
      </c>
      <c r="O143" s="55"/>
      <c r="P143" s="29"/>
      <c r="Q143" s="55">
        <v>14004.5</v>
      </c>
    </row>
    <row r="144" spans="1:17" ht="15">
      <c r="A144" s="126"/>
      <c r="B144" s="117"/>
      <c r="C144" s="228"/>
      <c r="D144" s="126"/>
      <c r="E144" s="229"/>
      <c r="F144" s="228"/>
      <c r="G144" s="126"/>
      <c r="H144" s="82">
        <v>745</v>
      </c>
      <c r="I144" s="47">
        <v>42917</v>
      </c>
      <c r="J144" s="55">
        <v>189.25</v>
      </c>
      <c r="K144" s="55">
        <v>189.25</v>
      </c>
      <c r="L144" s="55">
        <v>189.25</v>
      </c>
      <c r="M144" s="55"/>
      <c r="N144" s="55"/>
      <c r="O144" s="55"/>
      <c r="P144" s="29"/>
      <c r="Q144" s="55">
        <v>189.25</v>
      </c>
    </row>
    <row r="145" spans="1:17" ht="15">
      <c r="A145" s="126"/>
      <c r="B145" s="117"/>
      <c r="C145" s="228"/>
      <c r="D145" s="126"/>
      <c r="E145" s="229"/>
      <c r="F145" s="228"/>
      <c r="G145" s="126"/>
      <c r="H145" s="82">
        <v>746</v>
      </c>
      <c r="I145" s="47">
        <v>42917</v>
      </c>
      <c r="J145" s="55">
        <v>378.5</v>
      </c>
      <c r="K145" s="55">
        <v>378.5</v>
      </c>
      <c r="L145" s="55">
        <v>378.5</v>
      </c>
      <c r="M145" s="55"/>
      <c r="N145" s="55"/>
      <c r="O145" s="55"/>
      <c r="P145" s="29"/>
      <c r="Q145" s="55">
        <v>378.5</v>
      </c>
    </row>
    <row r="146" spans="1:17" ht="15">
      <c r="A146" s="126"/>
      <c r="B146" s="117"/>
      <c r="C146" s="228"/>
      <c r="D146" s="126"/>
      <c r="E146" s="229"/>
      <c r="F146" s="228"/>
      <c r="G146" s="126"/>
      <c r="H146" s="82">
        <v>3757</v>
      </c>
      <c r="I146" s="47">
        <v>42947</v>
      </c>
      <c r="J146" s="82">
        <v>2519.66</v>
      </c>
      <c r="K146" s="82">
        <v>2519.66</v>
      </c>
      <c r="L146" s="82">
        <v>2519.66</v>
      </c>
      <c r="M146" s="82"/>
      <c r="N146" s="82"/>
      <c r="O146" s="82"/>
      <c r="P146" s="82"/>
      <c r="Q146" s="82">
        <v>2519.66</v>
      </c>
    </row>
    <row r="147" spans="1:17" ht="15">
      <c r="A147" s="65"/>
      <c r="B147" s="49" t="s">
        <v>13</v>
      </c>
      <c r="C147" s="212"/>
      <c r="D147" s="34"/>
      <c r="E147" s="65"/>
      <c r="F147" s="215"/>
      <c r="G147" s="65"/>
      <c r="H147" s="52"/>
      <c r="I147" s="62">
        <v>39152.4</v>
      </c>
      <c r="J147" s="39">
        <f>SUM(J119:J146)</f>
        <v>39392.119999999995</v>
      </c>
      <c r="K147" s="39">
        <f>SUM(K119:K146)</f>
        <v>38824.369999999995</v>
      </c>
      <c r="L147" s="39">
        <f>SUM(L119:L146)</f>
        <v>38824.369999999995</v>
      </c>
      <c r="M147" s="39">
        <f>SUM(M120:M146)</f>
        <v>0</v>
      </c>
      <c r="N147" s="39">
        <f>SUM(N119:N146)</f>
        <v>567.75</v>
      </c>
      <c r="O147" s="39">
        <f>SUM(O120:O146)</f>
        <v>0</v>
      </c>
      <c r="P147" s="39">
        <f>SUM(P119:P146)</f>
        <v>19789.5</v>
      </c>
      <c r="Q147" s="39">
        <f>SUM(Q119:Q146)</f>
        <v>19034.87</v>
      </c>
    </row>
    <row r="148" spans="1:17" ht="15" customHeight="1">
      <c r="A148" s="119">
        <v>13</v>
      </c>
      <c r="B148" s="123" t="s">
        <v>64</v>
      </c>
      <c r="C148" s="207" t="s">
        <v>19</v>
      </c>
      <c r="D148" s="119">
        <v>19</v>
      </c>
      <c r="E148" s="202" t="s">
        <v>23</v>
      </c>
      <c r="F148" s="197" t="s">
        <v>19</v>
      </c>
      <c r="G148" s="184" t="s">
        <v>63</v>
      </c>
      <c r="H148" s="29">
        <v>3957</v>
      </c>
      <c r="I148" s="47">
        <v>42916</v>
      </c>
      <c r="J148" s="29">
        <v>505.04</v>
      </c>
      <c r="K148" s="29">
        <v>505.04</v>
      </c>
      <c r="L148" s="29">
        <v>505.04</v>
      </c>
      <c r="M148" s="29"/>
      <c r="N148" s="29"/>
      <c r="O148" s="29"/>
      <c r="P148" s="29">
        <v>505.04</v>
      </c>
      <c r="Q148" s="29"/>
    </row>
    <row r="149" spans="1:17" ht="15">
      <c r="A149" s="120"/>
      <c r="B149" s="124"/>
      <c r="C149" s="208"/>
      <c r="D149" s="120"/>
      <c r="E149" s="203"/>
      <c r="F149" s="198"/>
      <c r="G149" s="187"/>
      <c r="H149" s="82">
        <v>4039</v>
      </c>
      <c r="I149" s="47">
        <v>42947</v>
      </c>
      <c r="J149" s="82">
        <v>252.52</v>
      </c>
      <c r="K149" s="82">
        <v>252.52</v>
      </c>
      <c r="L149" s="82">
        <v>252.52</v>
      </c>
      <c r="M149" s="82"/>
      <c r="N149" s="82"/>
      <c r="O149" s="82"/>
      <c r="P149" s="82"/>
      <c r="Q149" s="82">
        <v>252.52</v>
      </c>
    </row>
    <row r="150" spans="1:17" ht="15">
      <c r="A150" s="120"/>
      <c r="B150" s="124"/>
      <c r="C150" s="208"/>
      <c r="D150" s="120"/>
      <c r="E150" s="203"/>
      <c r="F150" s="198"/>
      <c r="G150" s="187"/>
      <c r="H150" s="51"/>
      <c r="I150" s="47"/>
      <c r="J150" s="46"/>
      <c r="K150" s="46"/>
      <c r="L150" s="46"/>
      <c r="M150" s="46"/>
      <c r="N150" s="46"/>
      <c r="O150" s="46"/>
      <c r="P150" s="63"/>
      <c r="Q150" s="63"/>
    </row>
    <row r="151" spans="1:17" ht="15">
      <c r="A151" s="120"/>
      <c r="B151" s="125"/>
      <c r="C151" s="218"/>
      <c r="D151" s="190"/>
      <c r="E151" s="204"/>
      <c r="F151" s="200"/>
      <c r="G151" s="191"/>
      <c r="H151" s="51"/>
      <c r="I151" s="50"/>
      <c r="J151" s="46"/>
      <c r="K151" s="46"/>
      <c r="L151" s="46"/>
      <c r="M151" s="46"/>
      <c r="N151" s="46"/>
      <c r="O151" s="46"/>
      <c r="P151" s="54"/>
      <c r="Q151" s="39"/>
    </row>
    <row r="152" spans="1:17" ht="15">
      <c r="A152" s="48"/>
      <c r="B152" s="49" t="s">
        <v>13</v>
      </c>
      <c r="C152" s="193"/>
      <c r="D152" s="107"/>
      <c r="E152" s="194"/>
      <c r="F152" s="195"/>
      <c r="G152" s="230"/>
      <c r="H152" s="51"/>
      <c r="I152" s="37"/>
      <c r="J152" s="39">
        <f aca="true" t="shared" si="4" ref="J152:Q152">SUM(J148:J151)</f>
        <v>757.5600000000001</v>
      </c>
      <c r="K152" s="39">
        <f t="shared" si="4"/>
        <v>757.5600000000001</v>
      </c>
      <c r="L152" s="39">
        <f t="shared" si="4"/>
        <v>757.5600000000001</v>
      </c>
      <c r="M152" s="39">
        <f t="shared" si="4"/>
        <v>0</v>
      </c>
      <c r="N152" s="39">
        <f t="shared" si="4"/>
        <v>0</v>
      </c>
      <c r="O152" s="39">
        <f t="shared" si="4"/>
        <v>0</v>
      </c>
      <c r="P152" s="39">
        <f t="shared" si="4"/>
        <v>505.04</v>
      </c>
      <c r="Q152" s="39">
        <f t="shared" si="4"/>
        <v>252.52</v>
      </c>
    </row>
    <row r="153" spans="1:17" ht="15.75" customHeight="1">
      <c r="A153" s="61"/>
      <c r="B153" s="67"/>
      <c r="C153" s="231" t="s">
        <v>19</v>
      </c>
      <c r="D153" s="107">
        <v>802</v>
      </c>
      <c r="E153" s="232" t="s">
        <v>31</v>
      </c>
      <c r="F153" s="233" t="s">
        <v>19</v>
      </c>
      <c r="G153" s="196" t="s">
        <v>62</v>
      </c>
      <c r="H153" s="29">
        <v>8960151758</v>
      </c>
      <c r="I153" s="47">
        <v>42916</v>
      </c>
      <c r="J153" s="29">
        <v>7002.25</v>
      </c>
      <c r="K153" s="29">
        <v>6598.51</v>
      </c>
      <c r="L153" s="29">
        <v>6598.51</v>
      </c>
      <c r="M153" s="29"/>
      <c r="N153" s="29">
        <v>403.74</v>
      </c>
      <c r="O153" s="29"/>
      <c r="P153" s="29">
        <v>6598.51</v>
      </c>
      <c r="Q153" s="71"/>
    </row>
    <row r="154" spans="1:17" ht="15">
      <c r="A154" s="59"/>
      <c r="B154" s="109" t="s">
        <v>61</v>
      </c>
      <c r="C154" s="234"/>
      <c r="D154" s="108"/>
      <c r="E154" s="210"/>
      <c r="F154" s="211"/>
      <c r="G154" s="126"/>
      <c r="H154" s="29">
        <v>8960154857</v>
      </c>
      <c r="I154" s="47">
        <v>42947</v>
      </c>
      <c r="J154" s="29">
        <v>132.48</v>
      </c>
      <c r="K154" s="29">
        <v>132.48</v>
      </c>
      <c r="L154" s="29">
        <v>132.48</v>
      </c>
      <c r="M154" s="71"/>
      <c r="N154" s="71"/>
      <c r="O154" s="71"/>
      <c r="P154" s="29">
        <v>132.48</v>
      </c>
      <c r="Q154" s="71"/>
    </row>
    <row r="155" spans="1:17" ht="20.25" customHeight="1">
      <c r="A155" s="59">
        <v>14</v>
      </c>
      <c r="B155" s="109" t="s">
        <v>60</v>
      </c>
      <c r="C155" s="234"/>
      <c r="D155" s="108"/>
      <c r="E155" s="210"/>
      <c r="F155" s="211"/>
      <c r="G155" s="126"/>
      <c r="H155" s="29">
        <v>8960154856</v>
      </c>
      <c r="I155" s="47">
        <v>42947</v>
      </c>
      <c r="J155" s="55">
        <v>6813</v>
      </c>
      <c r="K155" s="55">
        <v>6749.92</v>
      </c>
      <c r="L155" s="55">
        <v>6749.92</v>
      </c>
      <c r="M155" s="55"/>
      <c r="N155" s="55">
        <v>63.08</v>
      </c>
      <c r="O155" s="55"/>
      <c r="P155" s="55">
        <v>6749.92</v>
      </c>
      <c r="Q155" s="27"/>
    </row>
    <row r="156" spans="1:17" ht="15">
      <c r="A156" s="59"/>
      <c r="B156" s="110"/>
      <c r="C156" s="234"/>
      <c r="D156" s="108"/>
      <c r="E156" s="210"/>
      <c r="F156" s="211"/>
      <c r="G156" s="235"/>
      <c r="H156" s="52"/>
      <c r="I156" s="58"/>
      <c r="J156" s="39"/>
      <c r="K156" s="39"/>
      <c r="L156" s="39"/>
      <c r="M156" s="39"/>
      <c r="N156" s="39"/>
      <c r="O156" s="39"/>
      <c r="P156" s="54">
        <f>J156-M156-N156</f>
        <v>0</v>
      </c>
      <c r="Q156" s="39"/>
    </row>
    <row r="157" spans="1:17" ht="15">
      <c r="A157" s="34"/>
      <c r="B157" s="40" t="s">
        <v>13</v>
      </c>
      <c r="C157" s="236"/>
      <c r="D157" s="107"/>
      <c r="E157" s="237"/>
      <c r="F157" s="233"/>
      <c r="G157" s="206"/>
      <c r="H157" s="29"/>
      <c r="I157" s="33"/>
      <c r="J157" s="39">
        <f aca="true" t="shared" si="5" ref="J157:O157">SUM(J153:J156)</f>
        <v>13947.73</v>
      </c>
      <c r="K157" s="39">
        <f t="shared" si="5"/>
        <v>13480.91</v>
      </c>
      <c r="L157" s="39">
        <f t="shared" si="5"/>
        <v>13480.91</v>
      </c>
      <c r="M157" s="39">
        <f t="shared" si="5"/>
        <v>0</v>
      </c>
      <c r="N157" s="39">
        <f t="shared" si="5"/>
        <v>466.82</v>
      </c>
      <c r="O157" s="39">
        <f t="shared" si="5"/>
        <v>0</v>
      </c>
      <c r="P157" s="39">
        <f>SUM(P153:P156)</f>
        <v>13480.91</v>
      </c>
      <c r="Q157" s="39">
        <f>SUM(Q153:Q156)</f>
        <v>0</v>
      </c>
    </row>
    <row r="158" spans="1:17" ht="20.25" customHeight="1">
      <c r="A158" s="48"/>
      <c r="B158" s="57" t="s">
        <v>59</v>
      </c>
      <c r="C158" s="236"/>
      <c r="D158" s="107"/>
      <c r="E158" s="238" t="s">
        <v>31</v>
      </c>
      <c r="F158" s="233"/>
      <c r="G158" s="239" t="s">
        <v>58</v>
      </c>
      <c r="H158" s="29">
        <v>9</v>
      </c>
      <c r="I158" s="47">
        <v>42916</v>
      </c>
      <c r="J158" s="29">
        <v>3459.09</v>
      </c>
      <c r="K158" s="29">
        <v>3459.09</v>
      </c>
      <c r="L158" s="29">
        <v>3459.09</v>
      </c>
      <c r="M158" s="29"/>
      <c r="N158" s="29"/>
      <c r="O158" s="29"/>
      <c r="P158" s="29">
        <v>3459.09</v>
      </c>
      <c r="Q158" s="29"/>
    </row>
    <row r="159" spans="1:17" ht="15">
      <c r="A159" s="42">
        <v>15</v>
      </c>
      <c r="B159" s="56" t="s">
        <v>57</v>
      </c>
      <c r="C159" s="209" t="s">
        <v>56</v>
      </c>
      <c r="D159" s="108">
        <v>935</v>
      </c>
      <c r="E159" s="240"/>
      <c r="F159" s="211" t="s">
        <v>55</v>
      </c>
      <c r="G159" s="241" t="s">
        <v>54</v>
      </c>
      <c r="H159" s="51">
        <v>10</v>
      </c>
      <c r="I159" s="47">
        <v>42947</v>
      </c>
      <c r="J159" s="29">
        <v>3459.09</v>
      </c>
      <c r="K159" s="29">
        <v>3459.09</v>
      </c>
      <c r="L159" s="29">
        <v>3459.09</v>
      </c>
      <c r="M159" s="27"/>
      <c r="N159" s="27"/>
      <c r="O159" s="27"/>
      <c r="P159" s="54"/>
      <c r="Q159" s="29">
        <v>3459.09</v>
      </c>
    </row>
    <row r="160" spans="1:17" ht="15">
      <c r="A160" s="42"/>
      <c r="B160" s="56" t="s">
        <v>53</v>
      </c>
      <c r="C160" s="209"/>
      <c r="D160" s="108"/>
      <c r="E160" s="240"/>
      <c r="F160" s="211"/>
      <c r="G160" s="241" t="s">
        <v>45</v>
      </c>
      <c r="H160" s="51"/>
      <c r="I160" s="37"/>
      <c r="J160" s="39"/>
      <c r="K160" s="39"/>
      <c r="L160" s="39"/>
      <c r="M160" s="39"/>
      <c r="N160" s="39"/>
      <c r="O160" s="39"/>
      <c r="P160" s="54">
        <f>J160-M160-N160</f>
        <v>0</v>
      </c>
      <c r="Q160" s="39"/>
    </row>
    <row r="161" spans="1:17" ht="15">
      <c r="A161" s="38"/>
      <c r="B161" s="2"/>
      <c r="C161" s="242"/>
      <c r="D161" s="38"/>
      <c r="E161" s="240"/>
      <c r="F161" s="243"/>
      <c r="G161" s="244" t="s">
        <v>52</v>
      </c>
      <c r="H161" s="51"/>
      <c r="I161" s="37"/>
      <c r="J161" s="29"/>
      <c r="K161" s="29"/>
      <c r="L161" s="29"/>
      <c r="M161" s="29"/>
      <c r="N161" s="29"/>
      <c r="O161" s="29"/>
      <c r="P161" s="54">
        <f>J161-M161-N161</f>
        <v>0</v>
      </c>
      <c r="Q161" s="39"/>
    </row>
    <row r="162" spans="1:17" ht="15">
      <c r="A162" s="34"/>
      <c r="B162" s="44" t="s">
        <v>13</v>
      </c>
      <c r="C162" s="209"/>
      <c r="D162" s="108"/>
      <c r="E162" s="214"/>
      <c r="F162" s="211"/>
      <c r="G162" s="235"/>
      <c r="H162" s="51"/>
      <c r="I162" s="37"/>
      <c r="J162" s="39">
        <f aca="true" t="shared" si="6" ref="J162:Q162">SUM(J158:J161)</f>
        <v>6918.18</v>
      </c>
      <c r="K162" s="39">
        <f t="shared" si="6"/>
        <v>6918.18</v>
      </c>
      <c r="L162" s="39">
        <f t="shared" si="6"/>
        <v>6918.18</v>
      </c>
      <c r="M162" s="39">
        <f t="shared" si="6"/>
        <v>0</v>
      </c>
      <c r="N162" s="39">
        <f t="shared" si="6"/>
        <v>0</v>
      </c>
      <c r="O162" s="39">
        <f t="shared" si="6"/>
        <v>0</v>
      </c>
      <c r="P162" s="39">
        <f t="shared" si="6"/>
        <v>3459.09</v>
      </c>
      <c r="Q162" s="39">
        <f t="shared" si="6"/>
        <v>3459.09</v>
      </c>
    </row>
    <row r="163" spans="1:17" ht="16.5" customHeight="1">
      <c r="A163" s="48"/>
      <c r="B163" s="111"/>
      <c r="C163" s="245"/>
      <c r="D163" s="107"/>
      <c r="E163" s="195" t="s">
        <v>31</v>
      </c>
      <c r="F163" s="246"/>
      <c r="G163" s="195" t="s">
        <v>51</v>
      </c>
      <c r="H163" s="29">
        <v>1116585529</v>
      </c>
      <c r="I163" s="47">
        <v>42915</v>
      </c>
      <c r="J163" s="55">
        <v>3298.1</v>
      </c>
      <c r="K163" s="55">
        <v>3298.1</v>
      </c>
      <c r="L163" s="55">
        <v>3298.1</v>
      </c>
      <c r="M163" s="29"/>
      <c r="N163" s="29"/>
      <c r="O163" s="29"/>
      <c r="P163" s="55">
        <v>3298.1</v>
      </c>
      <c r="Q163" s="55"/>
    </row>
    <row r="164" spans="1:17" ht="15">
      <c r="A164" s="42">
        <v>16</v>
      </c>
      <c r="B164" s="112" t="s">
        <v>50</v>
      </c>
      <c r="C164" s="247" t="s">
        <v>49</v>
      </c>
      <c r="D164" s="248">
        <v>852</v>
      </c>
      <c r="E164" s="240"/>
      <c r="F164" s="249" t="s">
        <v>48</v>
      </c>
      <c r="G164" s="240" t="s">
        <v>47</v>
      </c>
      <c r="H164" s="29">
        <v>1116592850</v>
      </c>
      <c r="I164" s="47">
        <v>42944</v>
      </c>
      <c r="J164" s="55">
        <v>3044.4</v>
      </c>
      <c r="K164" s="55">
        <v>3044.4</v>
      </c>
      <c r="L164" s="55">
        <v>3044.4</v>
      </c>
      <c r="M164" s="29"/>
      <c r="N164" s="29"/>
      <c r="O164" s="29"/>
      <c r="P164" s="55">
        <v>3044.4</v>
      </c>
      <c r="Q164" s="39"/>
    </row>
    <row r="165" spans="1:17" ht="15">
      <c r="A165" s="42"/>
      <c r="B165" s="112" t="s">
        <v>46</v>
      </c>
      <c r="C165" s="250"/>
      <c r="D165" s="108"/>
      <c r="E165" s="240"/>
      <c r="F165" s="249"/>
      <c r="G165" s="240" t="s">
        <v>45</v>
      </c>
      <c r="H165" s="29"/>
      <c r="I165" s="33"/>
      <c r="J165" s="29"/>
      <c r="K165" s="29"/>
      <c r="L165" s="29"/>
      <c r="M165" s="29"/>
      <c r="N165" s="29"/>
      <c r="O165" s="29"/>
      <c r="P165" s="54">
        <f>J165-M165-N165</f>
        <v>0</v>
      </c>
      <c r="Q165" s="39"/>
    </row>
    <row r="166" spans="1:17" ht="15">
      <c r="A166" s="42"/>
      <c r="B166" s="112"/>
      <c r="C166" s="250"/>
      <c r="D166" s="108"/>
      <c r="E166" s="240"/>
      <c r="F166" s="249"/>
      <c r="G166" s="251" t="s">
        <v>44</v>
      </c>
      <c r="H166" s="29"/>
      <c r="I166" s="33"/>
      <c r="J166" s="29"/>
      <c r="K166" s="29"/>
      <c r="L166" s="29"/>
      <c r="M166" s="29"/>
      <c r="N166" s="29"/>
      <c r="O166" s="29"/>
      <c r="P166" s="54">
        <f>J166-M166-N166</f>
        <v>0</v>
      </c>
      <c r="Q166" s="39"/>
    </row>
    <row r="167" spans="1:17" ht="15">
      <c r="A167" s="38"/>
      <c r="B167" s="112"/>
      <c r="C167" s="252"/>
      <c r="D167" s="38"/>
      <c r="E167" s="182"/>
      <c r="F167" s="253"/>
      <c r="G167" s="254"/>
      <c r="H167" s="29"/>
      <c r="I167" s="33"/>
      <c r="J167" s="29"/>
      <c r="K167" s="29"/>
      <c r="L167" s="29"/>
      <c r="M167" s="29"/>
      <c r="N167" s="29"/>
      <c r="O167" s="29"/>
      <c r="P167" s="54">
        <f>J167-M167-N167</f>
        <v>0</v>
      </c>
      <c r="Q167" s="39"/>
    </row>
    <row r="168" spans="1:17" ht="15">
      <c r="A168" s="38"/>
      <c r="B168" s="111" t="s">
        <v>13</v>
      </c>
      <c r="C168" s="242"/>
      <c r="D168" s="38"/>
      <c r="E168" s="255"/>
      <c r="F168" s="243"/>
      <c r="G168" s="182"/>
      <c r="H168" s="31"/>
      <c r="I168" s="53"/>
      <c r="J168" s="39">
        <f aca="true" t="shared" si="7" ref="J168:Q168">SUM(J163:J167)</f>
        <v>6342.5</v>
      </c>
      <c r="K168" s="39">
        <f t="shared" si="7"/>
        <v>6342.5</v>
      </c>
      <c r="L168" s="39">
        <f t="shared" si="7"/>
        <v>6342.5</v>
      </c>
      <c r="M168" s="39">
        <f t="shared" si="7"/>
        <v>0</v>
      </c>
      <c r="N168" s="39">
        <f t="shared" si="7"/>
        <v>0</v>
      </c>
      <c r="O168" s="39">
        <f t="shared" si="7"/>
        <v>0</v>
      </c>
      <c r="P168" s="39">
        <f t="shared" si="7"/>
        <v>6342.5</v>
      </c>
      <c r="Q168" s="39">
        <f t="shared" si="7"/>
        <v>0</v>
      </c>
    </row>
    <row r="169" spans="1:17" ht="16.5" customHeight="1">
      <c r="A169" s="48"/>
      <c r="B169" s="111"/>
      <c r="C169" s="245"/>
      <c r="D169" s="107"/>
      <c r="E169" s="195" t="s">
        <v>31</v>
      </c>
      <c r="F169" s="233"/>
      <c r="G169" s="256" t="s">
        <v>43</v>
      </c>
      <c r="H169" s="51">
        <v>109</v>
      </c>
      <c r="I169" s="47">
        <v>42947</v>
      </c>
      <c r="J169" s="46">
        <v>126.67</v>
      </c>
      <c r="K169" s="46">
        <v>126.67</v>
      </c>
      <c r="L169" s="46">
        <v>126.67</v>
      </c>
      <c r="M169" s="46"/>
      <c r="N169" s="46"/>
      <c r="O169" s="46"/>
      <c r="P169" s="46"/>
      <c r="Q169" s="46">
        <v>126.67</v>
      </c>
    </row>
    <row r="170" spans="1:17" ht="16.5" customHeight="1">
      <c r="A170" s="42">
        <v>17</v>
      </c>
      <c r="B170" s="112" t="s">
        <v>115</v>
      </c>
      <c r="C170" s="247" t="s">
        <v>19</v>
      </c>
      <c r="D170" s="248">
        <v>822</v>
      </c>
      <c r="E170" s="240"/>
      <c r="F170" s="247" t="s">
        <v>19</v>
      </c>
      <c r="G170" s="235" t="s">
        <v>42</v>
      </c>
      <c r="H170" s="51"/>
      <c r="I170" s="47"/>
      <c r="J170" s="43"/>
      <c r="K170" s="43"/>
      <c r="L170" s="43"/>
      <c r="M170" s="43"/>
      <c r="N170" s="39"/>
      <c r="O170" s="39"/>
      <c r="P170" s="43"/>
      <c r="Q170" s="39"/>
    </row>
    <row r="171" spans="1:17" ht="15.75" customHeight="1">
      <c r="A171" s="42"/>
      <c r="B171" s="112" t="s">
        <v>116</v>
      </c>
      <c r="C171" s="250"/>
      <c r="D171" s="108"/>
      <c r="E171" s="240"/>
      <c r="F171" s="211"/>
      <c r="G171" s="235" t="s">
        <v>30</v>
      </c>
      <c r="H171" s="51"/>
      <c r="I171" s="37"/>
      <c r="J171" s="39"/>
      <c r="K171" s="39"/>
      <c r="L171" s="39"/>
      <c r="M171" s="39"/>
      <c r="N171" s="39"/>
      <c r="O171" s="39"/>
      <c r="P171" s="43">
        <f>J171-M171-N171</f>
        <v>0</v>
      </c>
      <c r="Q171" s="39"/>
    </row>
    <row r="172" spans="1:17" ht="15">
      <c r="A172" s="38"/>
      <c r="B172" s="113"/>
      <c r="C172" s="252"/>
      <c r="D172" s="38"/>
      <c r="E172" s="182"/>
      <c r="F172" s="243"/>
      <c r="G172" s="257" t="s">
        <v>41</v>
      </c>
      <c r="H172" s="51"/>
      <c r="I172" s="37"/>
      <c r="J172" s="39"/>
      <c r="K172" s="39"/>
      <c r="L172" s="39"/>
      <c r="M172" s="39"/>
      <c r="N172" s="39"/>
      <c r="O172" s="39"/>
      <c r="P172" s="43">
        <f>J172-M172-N172</f>
        <v>0</v>
      </c>
      <c r="Q172" s="39"/>
    </row>
    <row r="173" spans="1:17" ht="15">
      <c r="A173" s="38"/>
      <c r="B173" s="111" t="s">
        <v>13</v>
      </c>
      <c r="C173" s="242"/>
      <c r="D173" s="38"/>
      <c r="E173" s="255"/>
      <c r="F173" s="243"/>
      <c r="G173" s="258"/>
      <c r="H173" s="29"/>
      <c r="I173" s="37"/>
      <c r="J173" s="39">
        <f aca="true" t="shared" si="8" ref="J173:Q173">SUM(J169:J172)</f>
        <v>126.67</v>
      </c>
      <c r="K173" s="39">
        <f t="shared" si="8"/>
        <v>126.67</v>
      </c>
      <c r="L173" s="39">
        <f t="shared" si="8"/>
        <v>126.67</v>
      </c>
      <c r="M173" s="39">
        <f t="shared" si="8"/>
        <v>0</v>
      </c>
      <c r="N173" s="39">
        <f t="shared" si="8"/>
        <v>0</v>
      </c>
      <c r="O173" s="39">
        <f t="shared" si="8"/>
        <v>0</v>
      </c>
      <c r="P173" s="39">
        <f t="shared" si="8"/>
        <v>0</v>
      </c>
      <c r="Q173" s="39">
        <f t="shared" si="8"/>
        <v>126.67</v>
      </c>
    </row>
    <row r="174" spans="1:17" ht="16.5" customHeight="1">
      <c r="A174" s="48"/>
      <c r="B174" s="111"/>
      <c r="C174" s="245"/>
      <c r="D174" s="107"/>
      <c r="E174" s="195" t="s">
        <v>31</v>
      </c>
      <c r="F174" s="233"/>
      <c r="G174" s="256" t="s">
        <v>40</v>
      </c>
      <c r="H174" s="29">
        <v>212</v>
      </c>
      <c r="I174" s="47">
        <v>42947</v>
      </c>
      <c r="J174" s="29">
        <v>1129.24</v>
      </c>
      <c r="K174" s="29">
        <v>1129.24</v>
      </c>
      <c r="L174" s="29">
        <v>1129.24</v>
      </c>
      <c r="M174" s="29"/>
      <c r="N174" s="29"/>
      <c r="O174" s="31"/>
      <c r="P174" s="78"/>
      <c r="Q174" s="29">
        <v>1129.24</v>
      </c>
    </row>
    <row r="175" spans="1:17" ht="15">
      <c r="A175" s="42">
        <v>18</v>
      </c>
      <c r="B175" s="112" t="s">
        <v>39</v>
      </c>
      <c r="C175" s="247" t="s">
        <v>19</v>
      </c>
      <c r="D175" s="248">
        <v>639</v>
      </c>
      <c r="E175" s="240"/>
      <c r="F175" s="247" t="s">
        <v>19</v>
      </c>
      <c r="G175" s="235" t="s">
        <v>38</v>
      </c>
      <c r="H175" s="82">
        <v>213</v>
      </c>
      <c r="I175" s="47">
        <v>42947</v>
      </c>
      <c r="J175" s="82">
        <v>11658.09</v>
      </c>
      <c r="K175" s="82">
        <v>11658.09</v>
      </c>
      <c r="L175" s="82">
        <v>11658.09</v>
      </c>
      <c r="M175" s="82"/>
      <c r="N175" s="82"/>
      <c r="O175" s="82"/>
      <c r="P175" s="82"/>
      <c r="Q175" s="82">
        <v>11658.09</v>
      </c>
    </row>
    <row r="176" spans="1:17" ht="15">
      <c r="A176" s="42"/>
      <c r="B176" s="112"/>
      <c r="C176" s="250"/>
      <c r="D176" s="108"/>
      <c r="E176" s="240"/>
      <c r="F176" s="211"/>
      <c r="G176" s="235" t="s">
        <v>30</v>
      </c>
      <c r="H176" s="52"/>
      <c r="I176" s="37"/>
      <c r="J176" s="39"/>
      <c r="K176" s="39"/>
      <c r="L176" s="39"/>
      <c r="M176" s="39"/>
      <c r="N176" s="39"/>
      <c r="O176" s="39"/>
      <c r="P176" s="43">
        <f>J176-M176-N176</f>
        <v>0</v>
      </c>
      <c r="Q176" s="39"/>
    </row>
    <row r="177" spans="1:17" ht="15">
      <c r="A177" s="38"/>
      <c r="B177" s="113"/>
      <c r="C177" s="252"/>
      <c r="D177" s="38"/>
      <c r="E177" s="182"/>
      <c r="F177" s="243"/>
      <c r="G177" s="257" t="s">
        <v>37</v>
      </c>
      <c r="H177" s="51"/>
      <c r="I177" s="37"/>
      <c r="J177" s="39"/>
      <c r="K177" s="39"/>
      <c r="L177" s="39"/>
      <c r="M177" s="39"/>
      <c r="N177" s="39"/>
      <c r="O177" s="39"/>
      <c r="P177" s="43">
        <f>J177-M177-N177</f>
        <v>0</v>
      </c>
      <c r="Q177" s="39"/>
    </row>
    <row r="178" spans="1:17" ht="15">
      <c r="A178" s="38"/>
      <c r="B178" s="49" t="s">
        <v>13</v>
      </c>
      <c r="C178" s="242"/>
      <c r="D178" s="38"/>
      <c r="E178" s="255"/>
      <c r="F178" s="243"/>
      <c r="G178" s="258"/>
      <c r="H178" s="29"/>
      <c r="I178" s="37"/>
      <c r="J178" s="39">
        <f aca="true" t="shared" si="9" ref="J178:Q178">SUM(J174:J177)</f>
        <v>12787.33</v>
      </c>
      <c r="K178" s="39">
        <f t="shared" si="9"/>
        <v>12787.33</v>
      </c>
      <c r="L178" s="39">
        <f t="shared" si="9"/>
        <v>12787.33</v>
      </c>
      <c r="M178" s="39">
        <f t="shared" si="9"/>
        <v>0</v>
      </c>
      <c r="N178" s="39">
        <f t="shared" si="9"/>
        <v>0</v>
      </c>
      <c r="O178" s="39">
        <f t="shared" si="9"/>
        <v>0</v>
      </c>
      <c r="P178" s="39">
        <f t="shared" si="9"/>
        <v>0</v>
      </c>
      <c r="Q178" s="39">
        <f t="shared" si="9"/>
        <v>12787.33</v>
      </c>
    </row>
    <row r="179" spans="1:17" ht="14.25" customHeight="1">
      <c r="A179" s="48"/>
      <c r="B179" s="111"/>
      <c r="C179" s="245"/>
      <c r="D179" s="107"/>
      <c r="E179" s="195" t="s">
        <v>31</v>
      </c>
      <c r="F179" s="233"/>
      <c r="G179" s="256" t="s">
        <v>36</v>
      </c>
      <c r="H179" s="51"/>
      <c r="I179" s="47"/>
      <c r="J179" s="46"/>
      <c r="K179" s="46"/>
      <c r="L179" s="46"/>
      <c r="M179" s="27"/>
      <c r="N179" s="27"/>
      <c r="O179" s="39"/>
      <c r="P179" s="78"/>
      <c r="Q179" s="43"/>
    </row>
    <row r="180" spans="1:17" ht="15">
      <c r="A180" s="42">
        <v>19</v>
      </c>
      <c r="B180" s="112" t="s">
        <v>35</v>
      </c>
      <c r="C180" s="247" t="s">
        <v>19</v>
      </c>
      <c r="D180" s="248">
        <v>3</v>
      </c>
      <c r="E180" s="240"/>
      <c r="F180" s="247" t="s">
        <v>19</v>
      </c>
      <c r="G180" s="235" t="s">
        <v>34</v>
      </c>
      <c r="H180" s="82"/>
      <c r="I180" s="82"/>
      <c r="J180" s="82"/>
      <c r="K180" s="82"/>
      <c r="L180" s="82"/>
      <c r="M180" s="82"/>
      <c r="N180" s="82"/>
      <c r="O180" s="82"/>
      <c r="P180" s="82"/>
      <c r="Q180" s="82"/>
    </row>
    <row r="181" spans="1:17" ht="15" customHeight="1">
      <c r="A181" s="42"/>
      <c r="B181" s="112" t="s">
        <v>33</v>
      </c>
      <c r="C181" s="250"/>
      <c r="D181" s="108"/>
      <c r="E181" s="240"/>
      <c r="F181" s="211"/>
      <c r="G181" s="235" t="s">
        <v>30</v>
      </c>
      <c r="H181" s="51"/>
      <c r="I181" s="50"/>
      <c r="J181" s="27"/>
      <c r="K181" s="27"/>
      <c r="L181" s="27"/>
      <c r="M181" s="27"/>
      <c r="N181" s="27"/>
      <c r="O181" s="27"/>
      <c r="P181" s="46">
        <f>J181-M181-N181</f>
        <v>0</v>
      </c>
      <c r="Q181" s="27"/>
    </row>
    <row r="182" spans="1:17" ht="15">
      <c r="A182" s="38"/>
      <c r="B182" s="113"/>
      <c r="C182" s="252"/>
      <c r="D182" s="38"/>
      <c r="E182" s="182"/>
      <c r="F182" s="243"/>
      <c r="G182" s="257" t="s">
        <v>32</v>
      </c>
      <c r="H182" s="51"/>
      <c r="I182" s="37"/>
      <c r="J182" s="39"/>
      <c r="K182" s="39"/>
      <c r="L182" s="39"/>
      <c r="M182" s="39"/>
      <c r="N182" s="39"/>
      <c r="O182" s="39"/>
      <c r="P182" s="43">
        <f>J182-M182-N182</f>
        <v>0</v>
      </c>
      <c r="Q182" s="39"/>
    </row>
    <row r="183" spans="1:17" ht="15">
      <c r="A183" s="38"/>
      <c r="B183" s="111" t="s">
        <v>13</v>
      </c>
      <c r="C183" s="212"/>
      <c r="D183" s="34"/>
      <c r="E183" s="255"/>
      <c r="F183" s="243"/>
      <c r="G183" s="258"/>
      <c r="H183" s="29"/>
      <c r="I183" s="37"/>
      <c r="J183" s="39">
        <f>SUM(J179:J182)</f>
        <v>0</v>
      </c>
      <c r="K183" s="39">
        <f>SUM(K179:K182)</f>
        <v>0</v>
      </c>
      <c r="L183" s="39"/>
      <c r="M183" s="39">
        <f>SUM(M179:M182)</f>
        <v>0</v>
      </c>
      <c r="N183" s="39">
        <f>SUM(N179:N182)</f>
        <v>0</v>
      </c>
      <c r="O183" s="39">
        <f>SUM(O179:O182)</f>
        <v>0</v>
      </c>
      <c r="P183" s="39">
        <f>SUM(P179:P182)</f>
        <v>0</v>
      </c>
      <c r="Q183" s="39">
        <f>SUM(Q179:Q182)</f>
        <v>0</v>
      </c>
    </row>
    <row r="184" spans="1:17" ht="15">
      <c r="A184" s="59"/>
      <c r="B184" s="111"/>
      <c r="C184" s="234"/>
      <c r="D184" s="59"/>
      <c r="E184" s="210"/>
      <c r="F184" s="259"/>
      <c r="G184" s="235"/>
      <c r="H184" s="29">
        <v>20389</v>
      </c>
      <c r="I184" s="47">
        <v>42943</v>
      </c>
      <c r="J184" s="43">
        <v>4273.84</v>
      </c>
      <c r="K184" s="43">
        <v>4273.84</v>
      </c>
      <c r="L184" s="43">
        <v>4273.84</v>
      </c>
      <c r="M184" s="39"/>
      <c r="N184" s="39"/>
      <c r="O184" s="39"/>
      <c r="P184" s="43">
        <v>4273.84</v>
      </c>
      <c r="Q184" s="39"/>
    </row>
    <row r="185" spans="1:17" ht="15">
      <c r="A185" s="59"/>
      <c r="B185" s="112" t="s">
        <v>117</v>
      </c>
      <c r="C185" s="234"/>
      <c r="D185" s="59"/>
      <c r="E185" s="210"/>
      <c r="F185" s="259"/>
      <c r="G185" s="235"/>
      <c r="H185" s="29"/>
      <c r="I185" s="37"/>
      <c r="J185" s="39"/>
      <c r="K185" s="39"/>
      <c r="L185" s="39"/>
      <c r="M185" s="39"/>
      <c r="N185" s="39"/>
      <c r="O185" s="39"/>
      <c r="P185" s="39"/>
      <c r="Q185" s="39"/>
    </row>
    <row r="186" spans="1:17" ht="15">
      <c r="A186" s="59">
        <v>20</v>
      </c>
      <c r="B186" s="112"/>
      <c r="C186" s="234"/>
      <c r="D186" s="59"/>
      <c r="E186" s="210"/>
      <c r="F186" s="259"/>
      <c r="G186" s="235"/>
      <c r="H186" s="29"/>
      <c r="I186" s="37"/>
      <c r="J186" s="39"/>
      <c r="K186" s="39"/>
      <c r="L186" s="39"/>
      <c r="M186" s="39"/>
      <c r="N186" s="39"/>
      <c r="O186" s="39"/>
      <c r="P186" s="39"/>
      <c r="Q186" s="39"/>
    </row>
    <row r="187" spans="1:17" ht="15">
      <c r="A187" s="59"/>
      <c r="B187" s="112"/>
      <c r="C187" s="234"/>
      <c r="D187" s="59"/>
      <c r="E187" s="210"/>
      <c r="F187" s="259"/>
      <c r="G187" s="235"/>
      <c r="H187" s="29"/>
      <c r="I187" s="37"/>
      <c r="J187" s="39"/>
      <c r="K187" s="39"/>
      <c r="L187" s="39"/>
      <c r="M187" s="39"/>
      <c r="N187" s="39"/>
      <c r="O187" s="39"/>
      <c r="P187" s="39"/>
      <c r="Q187" s="39"/>
    </row>
    <row r="188" spans="1:17" ht="15">
      <c r="A188" s="85"/>
      <c r="B188" s="49" t="s">
        <v>13</v>
      </c>
      <c r="C188" s="234"/>
      <c r="D188" s="59"/>
      <c r="E188" s="210"/>
      <c r="F188" s="259"/>
      <c r="G188" s="235"/>
      <c r="H188" s="29"/>
      <c r="I188" s="37"/>
      <c r="J188" s="39">
        <f>SUM(J184:J187)</f>
        <v>4273.84</v>
      </c>
      <c r="K188" s="39">
        <f aca="true" t="shared" si="10" ref="K188:P188">SUM(K184:K187)</f>
        <v>4273.84</v>
      </c>
      <c r="L188" s="39">
        <f t="shared" si="10"/>
        <v>4273.84</v>
      </c>
      <c r="M188" s="39">
        <f t="shared" si="10"/>
        <v>0</v>
      </c>
      <c r="N188" s="39">
        <f t="shared" si="10"/>
        <v>0</v>
      </c>
      <c r="O188" s="39">
        <f t="shared" si="10"/>
        <v>0</v>
      </c>
      <c r="P188" s="39">
        <f t="shared" si="10"/>
        <v>4273.84</v>
      </c>
      <c r="Q188" s="39">
        <v>0</v>
      </c>
    </row>
    <row r="189" spans="1:17" ht="15">
      <c r="A189" s="85"/>
      <c r="B189" s="41"/>
      <c r="C189" s="234"/>
      <c r="D189" s="59"/>
      <c r="E189" s="210"/>
      <c r="F189" s="259"/>
      <c r="G189" s="235"/>
      <c r="H189" s="29">
        <v>67</v>
      </c>
      <c r="I189" s="47">
        <v>42947</v>
      </c>
      <c r="J189" s="43">
        <v>3974.08</v>
      </c>
      <c r="K189" s="43">
        <v>3974.08</v>
      </c>
      <c r="L189" s="43">
        <v>3974.08</v>
      </c>
      <c r="M189" s="39"/>
      <c r="N189" s="39"/>
      <c r="O189" s="39"/>
      <c r="P189" s="43">
        <v>3974.08</v>
      </c>
      <c r="Q189" s="39"/>
    </row>
    <row r="190" spans="1:17" ht="15">
      <c r="A190" s="86">
        <v>21</v>
      </c>
      <c r="B190" s="41" t="s">
        <v>118</v>
      </c>
      <c r="C190" s="234"/>
      <c r="D190" s="59"/>
      <c r="E190" s="210"/>
      <c r="F190" s="259"/>
      <c r="G190" s="235"/>
      <c r="H190" s="29"/>
      <c r="I190" s="37"/>
      <c r="J190" s="39"/>
      <c r="K190" s="39"/>
      <c r="L190" s="39"/>
      <c r="M190" s="39"/>
      <c r="N190" s="39"/>
      <c r="O190" s="39"/>
      <c r="P190" s="39"/>
      <c r="Q190" s="39"/>
    </row>
    <row r="191" spans="1:17" ht="15">
      <c r="A191" s="86"/>
      <c r="B191" s="41" t="s">
        <v>119</v>
      </c>
      <c r="C191" s="234"/>
      <c r="D191" s="59"/>
      <c r="E191" s="210"/>
      <c r="F191" s="259"/>
      <c r="G191" s="235"/>
      <c r="H191" s="29"/>
      <c r="I191" s="37"/>
      <c r="J191" s="39"/>
      <c r="K191" s="39"/>
      <c r="L191" s="39"/>
      <c r="M191" s="39"/>
      <c r="N191" s="39"/>
      <c r="O191" s="39"/>
      <c r="P191" s="39"/>
      <c r="Q191" s="39"/>
    </row>
    <row r="192" spans="1:17" ht="15">
      <c r="A192" s="86"/>
      <c r="B192" s="41"/>
      <c r="C192" s="234"/>
      <c r="D192" s="59"/>
      <c r="E192" s="210"/>
      <c r="F192" s="259"/>
      <c r="G192" s="235"/>
      <c r="H192" s="29"/>
      <c r="I192" s="37"/>
      <c r="J192" s="39"/>
      <c r="K192" s="39"/>
      <c r="L192" s="39"/>
      <c r="M192" s="39"/>
      <c r="N192" s="39"/>
      <c r="O192" s="39"/>
      <c r="P192" s="39"/>
      <c r="Q192" s="39"/>
    </row>
    <row r="193" spans="1:17" ht="15">
      <c r="A193" s="34"/>
      <c r="B193" s="49" t="s">
        <v>13</v>
      </c>
      <c r="C193" s="234"/>
      <c r="D193" s="59"/>
      <c r="E193" s="210"/>
      <c r="F193" s="259"/>
      <c r="G193" s="235"/>
      <c r="H193" s="29"/>
      <c r="I193" s="37"/>
      <c r="J193" s="39">
        <f>SUM(J189:J192)</f>
        <v>3974.08</v>
      </c>
      <c r="K193" s="39">
        <f>SUM(K189:K192)</f>
        <v>3974.08</v>
      </c>
      <c r="L193" s="39">
        <f>SUM(L189:L192)</f>
        <v>3974.08</v>
      </c>
      <c r="M193" s="39"/>
      <c r="N193" s="39"/>
      <c r="O193" s="39"/>
      <c r="P193" s="39">
        <f>SUM(P189:P192)</f>
        <v>3974.08</v>
      </c>
      <c r="Q193" s="39">
        <v>0</v>
      </c>
    </row>
    <row r="194" spans="1:17" ht="15">
      <c r="A194" s="85"/>
      <c r="B194" s="111"/>
      <c r="C194" s="234"/>
      <c r="D194" s="59"/>
      <c r="E194" s="210"/>
      <c r="F194" s="259"/>
      <c r="G194" s="235"/>
      <c r="H194" s="29">
        <v>20157110</v>
      </c>
      <c r="I194" s="47">
        <v>42941</v>
      </c>
      <c r="J194" s="43">
        <v>1104.44</v>
      </c>
      <c r="K194" s="43">
        <v>1104.44</v>
      </c>
      <c r="L194" s="43">
        <v>1104.44</v>
      </c>
      <c r="M194" s="39"/>
      <c r="N194" s="39"/>
      <c r="O194" s="39"/>
      <c r="P194" s="43">
        <v>1104.44</v>
      </c>
      <c r="Q194" s="39"/>
    </row>
    <row r="195" spans="1:17" ht="15">
      <c r="A195" s="86"/>
      <c r="B195" s="112" t="s">
        <v>120</v>
      </c>
      <c r="C195" s="234"/>
      <c r="D195" s="59"/>
      <c r="E195" s="210"/>
      <c r="F195" s="259"/>
      <c r="G195" s="235"/>
      <c r="H195" s="29"/>
      <c r="I195" s="37"/>
      <c r="J195" s="39"/>
      <c r="K195" s="39"/>
      <c r="L195" s="39"/>
      <c r="M195" s="39"/>
      <c r="N195" s="39"/>
      <c r="O195" s="39"/>
      <c r="P195" s="39"/>
      <c r="Q195" s="39"/>
    </row>
    <row r="196" spans="1:17" ht="15">
      <c r="A196" s="86">
        <v>22</v>
      </c>
      <c r="B196" s="112" t="s">
        <v>121</v>
      </c>
      <c r="C196" s="234"/>
      <c r="D196" s="59"/>
      <c r="E196" s="210"/>
      <c r="F196" s="259"/>
      <c r="G196" s="235"/>
      <c r="H196" s="29"/>
      <c r="I196" s="37"/>
      <c r="J196" s="39"/>
      <c r="K196" s="39"/>
      <c r="L196" s="39"/>
      <c r="M196" s="39"/>
      <c r="N196" s="39"/>
      <c r="O196" s="39"/>
      <c r="P196" s="39"/>
      <c r="Q196" s="39"/>
    </row>
    <row r="197" spans="1:17" ht="15">
      <c r="A197" s="86"/>
      <c r="B197" s="112" t="s">
        <v>122</v>
      </c>
      <c r="C197" s="234"/>
      <c r="D197" s="59"/>
      <c r="E197" s="210"/>
      <c r="F197" s="259"/>
      <c r="G197" s="235"/>
      <c r="H197" s="29"/>
      <c r="I197" s="37"/>
      <c r="J197" s="39"/>
      <c r="K197" s="39"/>
      <c r="L197" s="39"/>
      <c r="M197" s="39"/>
      <c r="N197" s="39"/>
      <c r="O197" s="39"/>
      <c r="P197" s="39"/>
      <c r="Q197" s="39"/>
    </row>
    <row r="198" spans="1:17" ht="15">
      <c r="A198" s="34"/>
      <c r="B198" s="49" t="s">
        <v>13</v>
      </c>
      <c r="C198" s="234"/>
      <c r="D198" s="59"/>
      <c r="E198" s="210"/>
      <c r="F198" s="259"/>
      <c r="G198" s="235"/>
      <c r="H198" s="29"/>
      <c r="I198" s="37"/>
      <c r="J198" s="39">
        <f>SUM(J194:J197)</f>
        <v>1104.44</v>
      </c>
      <c r="K198" s="39">
        <f>SUM(K194:K197)</f>
        <v>1104.44</v>
      </c>
      <c r="L198" s="39">
        <f>SUM(L194:L197)</f>
        <v>1104.44</v>
      </c>
      <c r="M198" s="39"/>
      <c r="N198" s="39"/>
      <c r="O198" s="39"/>
      <c r="P198" s="39">
        <f>SUM(P194:P197)</f>
        <v>1104.44</v>
      </c>
      <c r="Q198" s="39">
        <v>0</v>
      </c>
    </row>
    <row r="199" spans="1:17" ht="15">
      <c r="A199" s="85"/>
      <c r="B199" s="111"/>
      <c r="C199" s="234"/>
      <c r="D199" s="59"/>
      <c r="E199" s="210"/>
      <c r="F199" s="259"/>
      <c r="G199" s="235"/>
      <c r="H199" s="29">
        <v>2677</v>
      </c>
      <c r="I199" s="47">
        <v>42947</v>
      </c>
      <c r="J199" s="43">
        <v>9236.89</v>
      </c>
      <c r="K199" s="43">
        <v>9236.89</v>
      </c>
      <c r="L199" s="43">
        <v>9236.89</v>
      </c>
      <c r="M199" s="39"/>
      <c r="N199" s="39"/>
      <c r="O199" s="39"/>
      <c r="P199" s="43">
        <v>9236.89</v>
      </c>
      <c r="Q199" s="39"/>
    </row>
    <row r="200" spans="1:17" ht="16.5" customHeight="1">
      <c r="A200" s="86">
        <v>23</v>
      </c>
      <c r="B200" s="112" t="s">
        <v>123</v>
      </c>
      <c r="C200" s="234"/>
      <c r="D200" s="59"/>
      <c r="E200" s="210"/>
      <c r="F200" s="259"/>
      <c r="G200" s="235"/>
      <c r="H200" s="29"/>
      <c r="I200" s="37"/>
      <c r="J200" s="39"/>
      <c r="K200" s="39"/>
      <c r="L200" s="39"/>
      <c r="M200" s="39"/>
      <c r="N200" s="39"/>
      <c r="O200" s="39"/>
      <c r="P200" s="39"/>
      <c r="Q200" s="39"/>
    </row>
    <row r="201" spans="1:17" ht="15">
      <c r="A201" s="86"/>
      <c r="B201" s="112" t="s">
        <v>124</v>
      </c>
      <c r="C201" s="234"/>
      <c r="D201" s="59"/>
      <c r="E201" s="210"/>
      <c r="F201" s="259"/>
      <c r="G201" s="235"/>
      <c r="H201" s="29"/>
      <c r="I201" s="37"/>
      <c r="J201" s="39"/>
      <c r="K201" s="39"/>
      <c r="L201" s="39"/>
      <c r="M201" s="39"/>
      <c r="N201" s="39"/>
      <c r="O201" s="39"/>
      <c r="P201" s="39"/>
      <c r="Q201" s="39"/>
    </row>
    <row r="202" spans="1:17" ht="15">
      <c r="A202" s="86"/>
      <c r="B202" s="112"/>
      <c r="C202" s="234"/>
      <c r="D202" s="59"/>
      <c r="E202" s="210"/>
      <c r="F202" s="259"/>
      <c r="G202" s="235"/>
      <c r="H202" s="29"/>
      <c r="I202" s="37"/>
      <c r="J202" s="39"/>
      <c r="K202" s="39"/>
      <c r="L202" s="39"/>
      <c r="M202" s="39"/>
      <c r="N202" s="39"/>
      <c r="O202" s="39"/>
      <c r="P202" s="39"/>
      <c r="Q202" s="39"/>
    </row>
    <row r="203" spans="1:17" ht="15">
      <c r="A203" s="34"/>
      <c r="B203" s="49" t="s">
        <v>13</v>
      </c>
      <c r="C203" s="234"/>
      <c r="D203" s="59"/>
      <c r="E203" s="210"/>
      <c r="F203" s="259"/>
      <c r="G203" s="235"/>
      <c r="H203" s="29"/>
      <c r="I203" s="37"/>
      <c r="J203" s="39">
        <f>SUM(J199:J202)</f>
        <v>9236.89</v>
      </c>
      <c r="K203" s="39">
        <f>SUM(K199:K202)</f>
        <v>9236.89</v>
      </c>
      <c r="L203" s="39">
        <f>SUM(L199:L202)</f>
        <v>9236.89</v>
      </c>
      <c r="M203" s="39"/>
      <c r="N203" s="39"/>
      <c r="O203" s="39"/>
      <c r="P203" s="43">
        <v>9236.89</v>
      </c>
      <c r="Q203" s="39">
        <v>0</v>
      </c>
    </row>
    <row r="204" spans="1:17" ht="15">
      <c r="A204" s="86"/>
      <c r="B204" s="111"/>
      <c r="C204" s="234"/>
      <c r="D204" s="59"/>
      <c r="E204" s="210"/>
      <c r="F204" s="259"/>
      <c r="G204" s="235"/>
      <c r="H204" s="29">
        <v>59</v>
      </c>
      <c r="I204" s="47">
        <v>42947</v>
      </c>
      <c r="J204" s="29">
        <v>7731.88</v>
      </c>
      <c r="K204" s="29">
        <v>7731.88</v>
      </c>
      <c r="L204" s="29">
        <v>7731.88</v>
      </c>
      <c r="M204" s="39"/>
      <c r="N204" s="39"/>
      <c r="O204" s="39"/>
      <c r="P204" s="29">
        <v>7731.88</v>
      </c>
      <c r="Q204" s="39"/>
    </row>
    <row r="205" spans="1:17" ht="15">
      <c r="A205" s="86">
        <v>24</v>
      </c>
      <c r="B205" s="112" t="s">
        <v>125</v>
      </c>
      <c r="C205" s="234"/>
      <c r="D205" s="59"/>
      <c r="E205" s="210"/>
      <c r="F205" s="259"/>
      <c r="G205" s="235"/>
      <c r="H205" s="29"/>
      <c r="I205" s="37"/>
      <c r="J205" s="39"/>
      <c r="K205" s="39"/>
      <c r="L205" s="39"/>
      <c r="M205" s="39"/>
      <c r="N205" s="39"/>
      <c r="O205" s="39"/>
      <c r="P205" s="39"/>
      <c r="Q205" s="39"/>
    </row>
    <row r="206" spans="1:17" ht="15">
      <c r="A206" s="86"/>
      <c r="B206" s="112" t="s">
        <v>126</v>
      </c>
      <c r="C206" s="234"/>
      <c r="D206" s="59"/>
      <c r="E206" s="210"/>
      <c r="F206" s="259"/>
      <c r="G206" s="235"/>
      <c r="H206" s="29"/>
      <c r="I206" s="37"/>
      <c r="J206" s="39"/>
      <c r="K206" s="39"/>
      <c r="L206" s="39"/>
      <c r="M206" s="39"/>
      <c r="N206" s="39"/>
      <c r="O206" s="39"/>
      <c r="P206" s="39"/>
      <c r="Q206" s="39"/>
    </row>
    <row r="207" spans="1:17" ht="15">
      <c r="A207" s="86"/>
      <c r="B207" s="112"/>
      <c r="C207" s="234"/>
      <c r="D207" s="59"/>
      <c r="E207" s="210"/>
      <c r="F207" s="259"/>
      <c r="G207" s="235"/>
      <c r="H207" s="29"/>
      <c r="I207" s="37"/>
      <c r="J207" s="39"/>
      <c r="K207" s="39"/>
      <c r="L207" s="39"/>
      <c r="M207" s="39"/>
      <c r="N207" s="39"/>
      <c r="O207" s="39"/>
      <c r="P207" s="39"/>
      <c r="Q207" s="39"/>
    </row>
    <row r="208" spans="1:17" ht="15">
      <c r="A208" s="34"/>
      <c r="B208" s="49" t="s">
        <v>13</v>
      </c>
      <c r="C208" s="234"/>
      <c r="D208" s="59"/>
      <c r="E208" s="210"/>
      <c r="F208" s="259"/>
      <c r="G208" s="235"/>
      <c r="H208" s="29"/>
      <c r="I208" s="37"/>
      <c r="J208" s="39">
        <f>SUM(J204:J207)</f>
        <v>7731.88</v>
      </c>
      <c r="K208" s="39">
        <f>SUM(K204:K207)</f>
        <v>7731.88</v>
      </c>
      <c r="L208" s="39">
        <f>SUM(L204:L207)</f>
        <v>7731.88</v>
      </c>
      <c r="M208" s="39"/>
      <c r="N208" s="39"/>
      <c r="O208" s="39"/>
      <c r="P208" s="39">
        <f>SUM(P204:P207)</f>
        <v>7731.88</v>
      </c>
      <c r="Q208" s="39">
        <v>0</v>
      </c>
    </row>
    <row r="209" spans="1:17" ht="15">
      <c r="A209" s="86"/>
      <c r="B209" s="41"/>
      <c r="C209" s="260"/>
      <c r="D209" s="59"/>
      <c r="E209" s="194"/>
      <c r="F209" s="261"/>
      <c r="G209" s="262" t="s">
        <v>28</v>
      </c>
      <c r="H209" s="29">
        <v>2669</v>
      </c>
      <c r="I209" s="47">
        <v>42916</v>
      </c>
      <c r="J209" s="29">
        <v>1783.24</v>
      </c>
      <c r="K209" s="29">
        <v>1783.24</v>
      </c>
      <c r="L209" s="29">
        <v>1783.24</v>
      </c>
      <c r="M209" s="29"/>
      <c r="N209" s="29"/>
      <c r="O209" s="29"/>
      <c r="P209" s="29">
        <v>1783.24</v>
      </c>
      <c r="Q209" s="29"/>
    </row>
    <row r="210" spans="1:17" ht="15.75" customHeight="1">
      <c r="A210" s="42">
        <v>22</v>
      </c>
      <c r="B210" s="41" t="s">
        <v>27</v>
      </c>
      <c r="C210" s="263" t="s">
        <v>19</v>
      </c>
      <c r="D210" s="59"/>
      <c r="E210" s="210" t="s">
        <v>23</v>
      </c>
      <c r="F210" s="264" t="s">
        <v>19</v>
      </c>
      <c r="G210" s="262" t="s">
        <v>26</v>
      </c>
      <c r="H210" s="29">
        <v>2711</v>
      </c>
      <c r="I210" s="47">
        <v>42947</v>
      </c>
      <c r="J210" s="29">
        <v>1783.24</v>
      </c>
      <c r="K210" s="29">
        <v>1783.24</v>
      </c>
      <c r="L210" s="29">
        <v>1783.24</v>
      </c>
      <c r="M210" s="27"/>
      <c r="N210" s="27"/>
      <c r="O210" s="39"/>
      <c r="P210" s="43"/>
      <c r="Q210" s="29">
        <v>1783.24</v>
      </c>
    </row>
    <row r="211" spans="1:17" ht="15.75" customHeight="1">
      <c r="A211" s="86"/>
      <c r="B211" s="41"/>
      <c r="C211" s="264"/>
      <c r="D211" s="59"/>
      <c r="E211" s="210"/>
      <c r="F211" s="264"/>
      <c r="G211" s="262"/>
      <c r="H211" s="29"/>
      <c r="I211" s="91"/>
      <c r="J211" s="31"/>
      <c r="K211" s="31"/>
      <c r="L211" s="31"/>
      <c r="M211" s="39"/>
      <c r="N211" s="39"/>
      <c r="O211" s="39"/>
      <c r="P211" s="43"/>
      <c r="Q211" s="29"/>
    </row>
    <row r="212" spans="1:17" ht="13.5" customHeight="1">
      <c r="A212" s="42"/>
      <c r="B212" s="41"/>
      <c r="C212" s="260"/>
      <c r="D212" s="59"/>
      <c r="E212" s="210"/>
      <c r="F212" s="261"/>
      <c r="G212" s="262" t="s">
        <v>25</v>
      </c>
      <c r="H212" s="29"/>
      <c r="I212" s="37"/>
      <c r="J212" s="39"/>
      <c r="K212" s="39"/>
      <c r="L212" s="39"/>
      <c r="M212" s="39"/>
      <c r="N212" s="39"/>
      <c r="O212" s="39"/>
      <c r="P212" s="43">
        <f>J212-M212-N212</f>
        <v>0</v>
      </c>
      <c r="Q212" s="29"/>
    </row>
    <row r="213" spans="1:17" ht="15">
      <c r="A213" s="34"/>
      <c r="B213" s="111" t="s">
        <v>13</v>
      </c>
      <c r="C213" s="205"/>
      <c r="D213" s="265"/>
      <c r="E213" s="214"/>
      <c r="F213" s="266"/>
      <c r="G213" s="267" t="s">
        <v>24</v>
      </c>
      <c r="H213" s="29"/>
      <c r="I213" s="37"/>
      <c r="J213" s="39">
        <f aca="true" t="shared" si="11" ref="J213:Q213">SUM(J209:J212)</f>
        <v>3566.48</v>
      </c>
      <c r="K213" s="39">
        <f t="shared" si="11"/>
        <v>3566.48</v>
      </c>
      <c r="L213" s="39">
        <f t="shared" si="11"/>
        <v>3566.48</v>
      </c>
      <c r="M213" s="39">
        <f t="shared" si="11"/>
        <v>0</v>
      </c>
      <c r="N213" s="39">
        <f t="shared" si="11"/>
        <v>0</v>
      </c>
      <c r="O213" s="39">
        <f t="shared" si="11"/>
        <v>0</v>
      </c>
      <c r="P213" s="39">
        <f t="shared" si="11"/>
        <v>1783.24</v>
      </c>
      <c r="Q213" s="39">
        <f t="shared" si="11"/>
        <v>1783.24</v>
      </c>
    </row>
    <row r="214" spans="1:17" ht="15">
      <c r="A214" s="48"/>
      <c r="B214" s="111"/>
      <c r="C214" s="268"/>
      <c r="D214" s="61"/>
      <c r="E214" s="194"/>
      <c r="F214" s="195"/>
      <c r="G214" s="194" t="s">
        <v>22</v>
      </c>
      <c r="H214" s="45">
        <v>367</v>
      </c>
      <c r="I214" s="47">
        <v>42916</v>
      </c>
      <c r="J214" s="43">
        <v>4855.21</v>
      </c>
      <c r="K214" s="43">
        <v>4855.21</v>
      </c>
      <c r="L214" s="43">
        <v>4855.21</v>
      </c>
      <c r="M214" s="39"/>
      <c r="N214" s="39"/>
      <c r="O214" s="39"/>
      <c r="P214" s="43">
        <v>4855.21</v>
      </c>
      <c r="Q214" s="29"/>
    </row>
    <row r="215" spans="1:17" ht="15">
      <c r="A215" s="42">
        <v>25</v>
      </c>
      <c r="B215" s="112" t="s">
        <v>21</v>
      </c>
      <c r="C215" s="247" t="s">
        <v>19</v>
      </c>
      <c r="D215" s="59"/>
      <c r="E215" s="210" t="s">
        <v>20</v>
      </c>
      <c r="F215" s="264" t="s">
        <v>19</v>
      </c>
      <c r="G215" s="262" t="s">
        <v>18</v>
      </c>
      <c r="H215" s="45"/>
      <c r="I215" s="47"/>
      <c r="J215" s="43"/>
      <c r="K215" s="43"/>
      <c r="L215" s="39"/>
      <c r="M215" s="39"/>
      <c r="N215" s="39"/>
      <c r="O215" s="39"/>
      <c r="P215" s="32">
        <v>0</v>
      </c>
      <c r="Q215" s="46"/>
    </row>
    <row r="216" spans="1:17" ht="15">
      <c r="A216" s="42"/>
      <c r="B216" s="112" t="s">
        <v>17</v>
      </c>
      <c r="C216" s="269"/>
      <c r="D216" s="59"/>
      <c r="E216" s="210">
        <v>2015</v>
      </c>
      <c r="F216" s="240"/>
      <c r="G216" s="262" t="s">
        <v>16</v>
      </c>
      <c r="H216" s="45"/>
      <c r="I216" s="37"/>
      <c r="J216" s="39"/>
      <c r="K216" s="39"/>
      <c r="L216" s="39"/>
      <c r="M216" s="39"/>
      <c r="N216" s="39"/>
      <c r="O216" s="39"/>
      <c r="P216" s="32">
        <f>J216-M216-N216</f>
        <v>0</v>
      </c>
      <c r="Q216" s="29"/>
    </row>
    <row r="217" spans="1:17" ht="15">
      <c r="A217" s="42"/>
      <c r="B217" s="112"/>
      <c r="C217" s="269"/>
      <c r="D217" s="59"/>
      <c r="E217" s="262"/>
      <c r="F217" s="240"/>
      <c r="G217" s="267" t="s">
        <v>15</v>
      </c>
      <c r="H217" s="45"/>
      <c r="I217" s="37"/>
      <c r="J217" s="39"/>
      <c r="K217" s="39"/>
      <c r="L217" s="39"/>
      <c r="M217" s="39"/>
      <c r="N217" s="39"/>
      <c r="O217" s="39"/>
      <c r="P217" s="32">
        <f>J217-M217-N217</f>
        <v>0</v>
      </c>
      <c r="Q217" s="29"/>
    </row>
    <row r="218" spans="1:17" ht="15">
      <c r="A218" s="38"/>
      <c r="B218" s="113"/>
      <c r="C218" s="270"/>
      <c r="D218" s="271"/>
      <c r="E218" s="181"/>
      <c r="F218" s="182"/>
      <c r="G218" s="181"/>
      <c r="H218" s="45"/>
      <c r="I218" s="37"/>
      <c r="J218" s="39"/>
      <c r="K218" s="39"/>
      <c r="L218" s="39"/>
      <c r="M218" s="39"/>
      <c r="N218" s="39"/>
      <c r="O218" s="39"/>
      <c r="P218" s="32">
        <f>J218-M218-N218</f>
        <v>0</v>
      </c>
      <c r="Q218" s="29"/>
    </row>
    <row r="219" spans="1:17" ht="15">
      <c r="A219" s="34"/>
      <c r="B219" s="44" t="s">
        <v>13</v>
      </c>
      <c r="C219" s="272"/>
      <c r="D219" s="38"/>
      <c r="E219" s="181"/>
      <c r="F219" s="182"/>
      <c r="G219" s="181"/>
      <c r="H219" s="29"/>
      <c r="I219" s="37"/>
      <c r="J219" s="39">
        <f aca="true" t="shared" si="12" ref="J219:Q219">SUM(J214:J218)</f>
        <v>4855.21</v>
      </c>
      <c r="K219" s="39">
        <f t="shared" si="12"/>
        <v>4855.21</v>
      </c>
      <c r="L219" s="39">
        <f t="shared" si="12"/>
        <v>4855.21</v>
      </c>
      <c r="M219" s="39">
        <f t="shared" si="12"/>
        <v>0</v>
      </c>
      <c r="N219" s="39">
        <f t="shared" si="12"/>
        <v>0</v>
      </c>
      <c r="O219" s="39">
        <f t="shared" si="12"/>
        <v>0</v>
      </c>
      <c r="P219" s="39">
        <f t="shared" si="12"/>
        <v>4855.21</v>
      </c>
      <c r="Q219" s="39">
        <f t="shared" si="12"/>
        <v>0</v>
      </c>
    </row>
    <row r="220" spans="1:17" ht="15">
      <c r="A220" s="42"/>
      <c r="B220" s="273"/>
      <c r="C220" s="272"/>
      <c r="D220" s="38"/>
      <c r="E220" s="181"/>
      <c r="F220" s="182"/>
      <c r="G220" s="181"/>
      <c r="H220" s="29">
        <v>2017186</v>
      </c>
      <c r="I220" s="47">
        <v>42916</v>
      </c>
      <c r="J220" s="43">
        <v>405.14</v>
      </c>
      <c r="K220" s="43">
        <v>405.14</v>
      </c>
      <c r="L220" s="43">
        <v>405.14</v>
      </c>
      <c r="M220" s="39"/>
      <c r="N220" s="39"/>
      <c r="O220" s="39"/>
      <c r="P220" s="43">
        <v>405.14</v>
      </c>
      <c r="Q220" s="29"/>
    </row>
    <row r="221" spans="1:17" ht="15">
      <c r="A221" s="42">
        <v>23</v>
      </c>
      <c r="B221" s="41" t="s">
        <v>14</v>
      </c>
      <c r="C221" s="272"/>
      <c r="D221" s="38"/>
      <c r="E221" s="181"/>
      <c r="F221" s="182"/>
      <c r="G221" s="181"/>
      <c r="H221" s="29"/>
      <c r="I221" s="35"/>
      <c r="J221" s="43"/>
      <c r="K221" s="43"/>
      <c r="L221" s="39"/>
      <c r="M221" s="39"/>
      <c r="N221" s="39"/>
      <c r="O221" s="39"/>
      <c r="P221" s="32">
        <f>J221-M221-N221</f>
        <v>0</v>
      </c>
      <c r="Q221" s="29"/>
    </row>
    <row r="222" spans="1:17" ht="15">
      <c r="A222" s="42"/>
      <c r="B222" s="41"/>
      <c r="C222" s="272"/>
      <c r="D222" s="38"/>
      <c r="E222" s="181"/>
      <c r="F222" s="182"/>
      <c r="G222" s="181"/>
      <c r="H222" s="29"/>
      <c r="I222" s="37"/>
      <c r="J222" s="39"/>
      <c r="K222" s="39"/>
      <c r="L222" s="39"/>
      <c r="M222" s="39"/>
      <c r="N222" s="39"/>
      <c r="O222" s="39"/>
      <c r="P222" s="39"/>
      <c r="Q222" s="29"/>
    </row>
    <row r="223" spans="1:17" ht="15">
      <c r="A223" s="38"/>
      <c r="B223" s="40"/>
      <c r="C223" s="272"/>
      <c r="D223" s="38"/>
      <c r="E223" s="181"/>
      <c r="F223" s="182"/>
      <c r="G223" s="181"/>
      <c r="H223" s="29"/>
      <c r="I223" s="37"/>
      <c r="J223" s="39"/>
      <c r="K223" s="39"/>
      <c r="L223" s="39"/>
      <c r="M223" s="39"/>
      <c r="N223" s="39"/>
      <c r="O223" s="39"/>
      <c r="P223" s="39"/>
      <c r="Q223" s="29"/>
    </row>
    <row r="224" spans="1:17" ht="15">
      <c r="A224" s="38"/>
      <c r="B224" s="113" t="s">
        <v>13</v>
      </c>
      <c r="C224" s="272"/>
      <c r="D224" s="38"/>
      <c r="E224" s="181"/>
      <c r="F224" s="182"/>
      <c r="G224" s="181"/>
      <c r="H224" s="29"/>
      <c r="I224" s="37"/>
      <c r="J224" s="36">
        <f aca="true" t="shared" si="13" ref="J224:P224">SUM(J220:J223)</f>
        <v>405.14</v>
      </c>
      <c r="K224" s="36">
        <f t="shared" si="13"/>
        <v>405.14</v>
      </c>
      <c r="L224" s="36">
        <f t="shared" si="13"/>
        <v>405.14</v>
      </c>
      <c r="M224" s="36">
        <f t="shared" si="13"/>
        <v>0</v>
      </c>
      <c r="N224" s="36">
        <f t="shared" si="13"/>
        <v>0</v>
      </c>
      <c r="O224" s="36">
        <f t="shared" si="13"/>
        <v>0</v>
      </c>
      <c r="P224" s="36">
        <f t="shared" si="13"/>
        <v>405.14</v>
      </c>
      <c r="Q224" s="29"/>
    </row>
    <row r="225" spans="1:17" ht="15">
      <c r="A225" s="31"/>
      <c r="B225" s="30" t="s">
        <v>12</v>
      </c>
      <c r="C225" s="274"/>
      <c r="D225" s="31"/>
      <c r="E225" s="31"/>
      <c r="F225" s="31"/>
      <c r="G225" s="31"/>
      <c r="H225" s="29"/>
      <c r="I225" s="28"/>
      <c r="J225" s="27">
        <f>J29+J49+J56+J61+J67+J72+J77+J87+J96+J108+J118+J147+J152+J157+J162+J168+J173+J178+J188+J221+J213+J219+J224+J208+J203+J198+J193</f>
        <v>829911.7399999999</v>
      </c>
      <c r="K225" s="27">
        <f>K29+K49+K56+K61+K67+K72+K77+K87+K96+K108+K118+K147+K152+K157+K162+K168+K173+K178+K188+K221+K213+K219+K224+K208+K203+K198+K193</f>
        <v>827718.25</v>
      </c>
      <c r="L225" s="27">
        <f>L29+L49+L56+L61+L67+L72+L77+L87+L96+L108+L118+L147+L152+L157+L162+L168+L173+L178+L188+L221+L213+L219+L224+L208+L203+L198+L193</f>
        <v>827718.25</v>
      </c>
      <c r="M225" s="27">
        <f>M29+M49+M56+M61+M67+M72+M77+M87+M96+M108+M118+M147+M152+M157+M162+M168+M173+M178+M183+M213+M219+M224</f>
        <v>1013.86</v>
      </c>
      <c r="N225" s="27">
        <v>1179.63</v>
      </c>
      <c r="O225" s="27">
        <v>0</v>
      </c>
      <c r="P225" s="27">
        <f>P29+P49+P56+P61+P67+P72+P77+P87+P96+P108+P118+P147+P152+P157+P162+P168+P173+P178+P188+P221+P213+P219+P224+P208+P203+P198+P193</f>
        <v>530432.07</v>
      </c>
      <c r="Q225" s="27">
        <f>Q29+Q49+Q56+Q61+Q67+Q72+Q77+Q87+Q96+Q108+Q118+Q147+Q152+Q157+Q162+Q168+Q173+Q178+Q188+Q221+Q213+Q219+Q224+Q208+Q203+Q198+Q193</f>
        <v>297286.18000000005</v>
      </c>
    </row>
    <row r="226" spans="2:17" ht="15">
      <c r="B226" s="2"/>
      <c r="C226" s="134"/>
      <c r="H226" s="26"/>
      <c r="I226" s="25"/>
      <c r="L226" s="2"/>
      <c r="P226" s="24"/>
      <c r="Q226" s="12"/>
    </row>
    <row r="227" spans="1:17" ht="15">
      <c r="A227" s="23" t="s">
        <v>11</v>
      </c>
      <c r="B227" s="2"/>
      <c r="C227" s="275"/>
      <c r="D227" s="25"/>
      <c r="E227" s="115"/>
      <c r="H227" s="2"/>
      <c r="I227" s="128" t="s">
        <v>10</v>
      </c>
      <c r="J227" s="128"/>
      <c r="K227" s="128"/>
      <c r="L227" s="22"/>
      <c r="M227" s="127" t="s">
        <v>9</v>
      </c>
      <c r="N227" s="127"/>
      <c r="O227" s="127"/>
      <c r="P227" s="127"/>
      <c r="Q227" s="127"/>
    </row>
    <row r="228" spans="1:17" ht="15">
      <c r="A228" s="19" t="s">
        <v>8</v>
      </c>
      <c r="B228" s="276"/>
      <c r="C228" s="277"/>
      <c r="D228" s="15"/>
      <c r="E228" s="278"/>
      <c r="H228" s="2"/>
      <c r="I228" s="15"/>
      <c r="J228" s="17" t="s">
        <v>7</v>
      </c>
      <c r="K228" s="22"/>
      <c r="L228" s="115"/>
      <c r="M228" s="21"/>
      <c r="N228" s="21"/>
      <c r="O228" s="21"/>
      <c r="P228" s="20" t="s">
        <v>6</v>
      </c>
      <c r="Q228" s="20"/>
    </row>
    <row r="229" spans="1:16" ht="15">
      <c r="A229" s="7"/>
      <c r="B229" s="279"/>
      <c r="C229" s="280"/>
      <c r="D229" s="25"/>
      <c r="E229" s="281"/>
      <c r="F229" s="282"/>
      <c r="G229" s="22"/>
      <c r="H229" s="18"/>
      <c r="I229" s="15"/>
      <c r="J229" s="14"/>
      <c r="K229" s="17"/>
      <c r="L229" s="17"/>
      <c r="M229" s="12"/>
      <c r="N229" s="10"/>
      <c r="O229" s="10"/>
      <c r="P229" s="10"/>
    </row>
    <row r="230" spans="1:16" ht="15">
      <c r="A230" s="7"/>
      <c r="B230" s="283"/>
      <c r="C230" s="280"/>
      <c r="D230" s="284"/>
      <c r="E230" s="285"/>
      <c r="F230" s="282"/>
      <c r="G230" s="16"/>
      <c r="H230" s="16"/>
      <c r="I230" s="15"/>
      <c r="J230" s="14"/>
      <c r="K230" s="13"/>
      <c r="L230" s="13"/>
      <c r="M230" s="12"/>
      <c r="N230" s="10"/>
      <c r="O230" s="10"/>
      <c r="P230" s="10"/>
    </row>
    <row r="231" spans="1:16" ht="15">
      <c r="A231" s="7"/>
      <c r="B231" s="283"/>
      <c r="C231" s="286"/>
      <c r="D231" s="11"/>
      <c r="E231" s="12"/>
      <c r="F231" s="2"/>
      <c r="G231" s="287"/>
      <c r="H231" s="2"/>
      <c r="I231" s="11"/>
      <c r="J231" s="10"/>
      <c r="K231" s="6"/>
      <c r="L231" s="5"/>
      <c r="M231" s="9" t="s">
        <v>5</v>
      </c>
      <c r="N231" s="9"/>
      <c r="O231" s="9"/>
      <c r="P231" s="9"/>
    </row>
    <row r="232" spans="1:16" ht="15">
      <c r="A232" s="7"/>
      <c r="B232" s="288"/>
      <c r="C232" s="286"/>
      <c r="D232" s="11"/>
      <c r="E232" s="12"/>
      <c r="F232" s="289"/>
      <c r="G232" s="287"/>
      <c r="H232" s="2"/>
      <c r="I232" s="3"/>
      <c r="K232" s="6"/>
      <c r="L232" s="5"/>
      <c r="M232" s="4" t="s">
        <v>4</v>
      </c>
      <c r="N232" s="4"/>
      <c r="O232" s="4"/>
      <c r="P232" s="4"/>
    </row>
    <row r="233" spans="2:12" ht="15">
      <c r="B233" s="2"/>
      <c r="C233" s="134"/>
      <c r="H233" s="2"/>
      <c r="I233" s="3"/>
      <c r="L233" s="2"/>
    </row>
    <row r="234" spans="2:16" ht="15">
      <c r="B234" s="2"/>
      <c r="C234" s="134"/>
      <c r="H234" s="2" t="s">
        <v>3</v>
      </c>
      <c r="I234" s="3"/>
      <c r="L234" s="2"/>
      <c r="P234" s="1" t="s">
        <v>2</v>
      </c>
    </row>
    <row r="235" spans="2:16" ht="15">
      <c r="B235" s="2"/>
      <c r="C235" s="134"/>
      <c r="H235" s="2"/>
      <c r="I235" s="3" t="s">
        <v>1</v>
      </c>
      <c r="L235" s="2"/>
      <c r="P235" s="1" t="s">
        <v>0</v>
      </c>
    </row>
    <row r="236" spans="2:12" ht="15">
      <c r="B236" s="2"/>
      <c r="C236" s="134"/>
      <c r="H236" s="2"/>
      <c r="I236" s="3"/>
      <c r="L236" s="2"/>
    </row>
  </sheetData>
  <sheetProtection/>
  <mergeCells count="99">
    <mergeCell ref="A9:A29"/>
    <mergeCell ref="A6:A7"/>
    <mergeCell ref="A31:A48"/>
    <mergeCell ref="D50:D55"/>
    <mergeCell ref="D31:D48"/>
    <mergeCell ref="A50:A55"/>
    <mergeCell ref="B50:B55"/>
    <mergeCell ref="C50:C55"/>
    <mergeCell ref="C6:C7"/>
    <mergeCell ref="B6:B7"/>
    <mergeCell ref="A97:A107"/>
    <mergeCell ref="D97:D107"/>
    <mergeCell ref="E97:E107"/>
    <mergeCell ref="B97:B107"/>
    <mergeCell ref="C97:C107"/>
    <mergeCell ref="A73:A75"/>
    <mergeCell ref="A78:A86"/>
    <mergeCell ref="A68:A71"/>
    <mergeCell ref="C88:C95"/>
    <mergeCell ref="E50:E55"/>
    <mergeCell ref="C73:C75"/>
    <mergeCell ref="A88:A95"/>
    <mergeCell ref="B88:B95"/>
    <mergeCell ref="A57:A60"/>
    <mergeCell ref="B57:B60"/>
    <mergeCell ref="C57:C60"/>
    <mergeCell ref="E57:E60"/>
    <mergeCell ref="A62:A66"/>
    <mergeCell ref="B68:B71"/>
    <mergeCell ref="C62:C66"/>
    <mergeCell ref="D57:D60"/>
    <mergeCell ref="B73:B75"/>
    <mergeCell ref="G62:G66"/>
    <mergeCell ref="F57:F60"/>
    <mergeCell ref="D62:D66"/>
    <mergeCell ref="H6:J6"/>
    <mergeCell ref="G73:G76"/>
    <mergeCell ref="G9:G29"/>
    <mergeCell ref="E31:E48"/>
    <mergeCell ref="G57:G60"/>
    <mergeCell ref="G50:G55"/>
    <mergeCell ref="F73:F75"/>
    <mergeCell ref="G6:G7"/>
    <mergeCell ref="C68:C71"/>
    <mergeCell ref="E62:E66"/>
    <mergeCell ref="D68:D71"/>
    <mergeCell ref="E68:E71"/>
    <mergeCell ref="N6:N7"/>
    <mergeCell ref="D9:D29"/>
    <mergeCell ref="F88:F95"/>
    <mergeCell ref="D78:D86"/>
    <mergeCell ref="E78:E86"/>
    <mergeCell ref="D73:D75"/>
    <mergeCell ref="E73:E75"/>
    <mergeCell ref="D88:D95"/>
    <mergeCell ref="E88:E95"/>
    <mergeCell ref="F31:F48"/>
    <mergeCell ref="F50:F55"/>
    <mergeCell ref="G68:G71"/>
    <mergeCell ref="F68:F71"/>
    <mergeCell ref="F6:F7"/>
    <mergeCell ref="M227:Q227"/>
    <mergeCell ref="I227:K227"/>
    <mergeCell ref="F97:F107"/>
    <mergeCell ref="G31:G48"/>
    <mergeCell ref="G97:G107"/>
    <mergeCell ref="G153:G155"/>
    <mergeCell ref="G119:G146"/>
    <mergeCell ref="F119:F146"/>
    <mergeCell ref="G88:G95"/>
    <mergeCell ref="F78:F86"/>
    <mergeCell ref="F62:F66"/>
    <mergeCell ref="A119:A146"/>
    <mergeCell ref="A109:A117"/>
    <mergeCell ref="B119:B146"/>
    <mergeCell ref="E119:E146"/>
    <mergeCell ref="D119:D146"/>
    <mergeCell ref="C119:C146"/>
    <mergeCell ref="B109:B117"/>
    <mergeCell ref="A148:A151"/>
    <mergeCell ref="G148:G151"/>
    <mergeCell ref="F148:F151"/>
    <mergeCell ref="E148:E151"/>
    <mergeCell ref="D148:D151"/>
    <mergeCell ref="C148:C151"/>
    <mergeCell ref="B148:B151"/>
    <mergeCell ref="C78:C86"/>
    <mergeCell ref="B78:B86"/>
    <mergeCell ref="G109:G117"/>
    <mergeCell ref="F109:F117"/>
    <mergeCell ref="E109:E117"/>
    <mergeCell ref="D109:D117"/>
    <mergeCell ref="C109:C117"/>
    <mergeCell ref="B62:B66"/>
    <mergeCell ref="C31:C48"/>
    <mergeCell ref="B31:B48"/>
    <mergeCell ref="F9:F29"/>
    <mergeCell ref="E9:E29"/>
    <mergeCell ref="C9:C29"/>
  </mergeCells>
  <printOptions/>
  <pageMargins left="0.7" right="0.7" top="0.75" bottom="0.75" header="0.3" footer="0.3"/>
  <pageSetup horizontalDpi="300" verticalDpi="3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2017-08-17T13:32:19Z</cp:lastPrinted>
  <dcterms:created xsi:type="dcterms:W3CDTF">2017-06-21T10:50:40Z</dcterms:created>
  <dcterms:modified xsi:type="dcterms:W3CDTF">2017-08-21T06:45:33Z</dcterms:modified>
  <cp:category/>
  <cp:version/>
  <cp:contentType/>
  <cp:contentStatus/>
</cp:coreProperties>
</file>